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720" tabRatio="149"/>
  </bookViews>
  <sheets>
    <sheet name="персонал" sheetId="1" r:id="rId1"/>
  </sheets>
  <definedNames>
    <definedName name="_xlnm._FilterDatabase" localSheetId="0" hidden="1">персонал!$A$3:$E$41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0" i="1" l="1"/>
  <c r="E29" i="1"/>
  <c r="E30" i="1"/>
  <c r="E38" i="1"/>
  <c r="E14" i="1"/>
  <c r="E17" i="1"/>
  <c r="E37" i="1"/>
  <c r="E13" i="1"/>
  <c r="E11" i="1"/>
  <c r="E15" i="1"/>
  <c r="E27" i="1"/>
  <c r="E32" i="1"/>
  <c r="E31" i="1"/>
  <c r="E40" i="1" l="1"/>
</calcChain>
</file>

<file path=xl/sharedStrings.xml><?xml version="1.0" encoding="utf-8"?>
<sst xmlns="http://schemas.openxmlformats.org/spreadsheetml/2006/main" count="118" uniqueCount="98">
  <si>
    <t>Наименование профессии (должности)</t>
  </si>
  <si>
    <t>Тип автомашин и спецтехники</t>
  </si>
  <si>
    <t>1. Водители и механизаторы</t>
  </si>
  <si>
    <t>Машинист крана автомобильного</t>
  </si>
  <si>
    <t>Машинист паровой передвижной депарафинзационной установки</t>
  </si>
  <si>
    <t>АДПМ-12/150, АДПМ-12/150 с прицепам</t>
  </si>
  <si>
    <t xml:space="preserve">Машинист агрегатов по обслуживанию нефтепромыслового оборудования </t>
  </si>
  <si>
    <t xml:space="preserve">Машинист компрессора передвижного </t>
  </si>
  <si>
    <t>Машинист бульдозера</t>
  </si>
  <si>
    <t>бульдозер</t>
  </si>
  <si>
    <t>Тракторист</t>
  </si>
  <si>
    <t>Водитель автомобиля</t>
  </si>
  <si>
    <t>седельный тягач</t>
  </si>
  <si>
    <t xml:space="preserve">Водитель погрузчика </t>
  </si>
  <si>
    <t>Машинист промывочного агрегата</t>
  </si>
  <si>
    <t>Моторист (машинист) цементировочного агрегата</t>
  </si>
  <si>
    <t>Машинист экскаватора</t>
  </si>
  <si>
    <t>сед.тягач/п.прицеп</t>
  </si>
  <si>
    <t>11тн/10,5м3</t>
  </si>
  <si>
    <t>10 тн/22 м3</t>
  </si>
  <si>
    <t>штанговоз/п.приц</t>
  </si>
  <si>
    <t>автобус</t>
  </si>
  <si>
    <t xml:space="preserve">Водитель автомобиля  </t>
  </si>
  <si>
    <t>Машинист автовышки и автогидроподъемника</t>
  </si>
  <si>
    <t>Машинист бурильной и бурильно-крановой машины</t>
  </si>
  <si>
    <t>бурильно-крановая БКМ-515</t>
  </si>
  <si>
    <t xml:space="preserve">Машинист экскаватора </t>
  </si>
  <si>
    <t>эксковатор-погрузчик</t>
  </si>
  <si>
    <t>самосвал</t>
  </si>
  <si>
    <t>самосвал с прицепом</t>
  </si>
  <si>
    <t xml:space="preserve">Водитель автомобиля </t>
  </si>
  <si>
    <t>Водитель погрузчика</t>
  </si>
  <si>
    <t>автопогрузчик, А/погр вилочный</t>
  </si>
  <si>
    <t>погрузчик фронтал; мех.лопата (бульдозер-эксковатор)</t>
  </si>
  <si>
    <t>16,5 тн.сед.тяг/ 19,4 тн п.прицеп</t>
  </si>
  <si>
    <t>КС-5579, КС</t>
  </si>
  <si>
    <t>Цементировочный агрегат</t>
  </si>
  <si>
    <t>Агрегат для исследования  СГИ  2 тн</t>
  </si>
  <si>
    <t>Давление max-50 мПа. ( класса Азинмаш)</t>
  </si>
  <si>
    <t>Автогидроподъемник АГП</t>
  </si>
  <si>
    <t xml:space="preserve">Высота подъема 22 м. Грузоподъемность - до 400 кг. </t>
  </si>
  <si>
    <t xml:space="preserve">Грузовой, бортовой автомобиль оснащенный гидроманипулятором </t>
  </si>
  <si>
    <t>Грузоподъемность борта - 8 тн, длина не менее 5 м., грузоподъемность манипулятора - 5 тн.</t>
  </si>
  <si>
    <t>Эксковатор планировщик</t>
  </si>
  <si>
    <t>Объем ковша 0,63 м³ (класса УДС)</t>
  </si>
  <si>
    <t xml:space="preserve">Автомобиль под САГ </t>
  </si>
  <si>
    <t>Автомобиль грузо-пассажирский (оперативн)</t>
  </si>
  <si>
    <t>Автоцистерна (пит c насосом)</t>
  </si>
  <si>
    <t>не менее 12 тн</t>
  </si>
  <si>
    <t>Автоцистерна, грязный</t>
  </si>
  <si>
    <t>не менее 10 тн.</t>
  </si>
  <si>
    <t xml:space="preserve">Трубовоз </t>
  </si>
  <si>
    <t>Бензовоз</t>
  </si>
  <si>
    <t>АРОК, АНРВ-1</t>
  </si>
  <si>
    <t xml:space="preserve">Объем переднего ковша – не менее1 куб.м. Объем задней лопаты -не менее 0,22 куб.м. </t>
  </si>
  <si>
    <t xml:space="preserve">Агрегат кислотной обработки </t>
  </si>
  <si>
    <t>11 тн/тралл 40-60 тн.</t>
  </si>
  <si>
    <t>Компрессорная установка 
СД-9/101</t>
  </si>
  <si>
    <t>паровая передвижная (депарафинзационная) установка</t>
  </si>
  <si>
    <t xml:space="preserve">Автоцистерна для ГСМ </t>
  </si>
  <si>
    <t>Мусоровоз класса КО 449-02</t>
  </si>
  <si>
    <t>Спецтехника для транспортировки груза в условиях бездорожья к местам добычи нефти. Грузоподъёмность не менее – 16 тн.; длина борта не менее - 12 метров. Оборудованной гидроманипулятором грузоподъёмностью не менее – 6 тн.  и съёмными грузозахватными приспособлениями для погрузки и разгрузки.</t>
  </si>
  <si>
    <t>габаритная длина свыше 7000 мм, 21-29 посад. мест, с кондиционером</t>
  </si>
  <si>
    <t>Автомобиль бортовой</t>
  </si>
  <si>
    <t>Трактор классаМУП-351 коммун.машина</t>
  </si>
  <si>
    <t>Ассенизатор класса КО-505А</t>
  </si>
  <si>
    <t>автомобили бортовой, бортовой техническая помощь с САГ</t>
  </si>
  <si>
    <t>типа Хантер, Фермер, Пикап грузоподъемность до 4 тн.</t>
  </si>
  <si>
    <t xml:space="preserve">Продуктовоз, предназначенный для доставки пищи </t>
  </si>
  <si>
    <t>грузоподъемность до 4 тн.</t>
  </si>
  <si>
    <t xml:space="preserve">грузоподъемность до 4 тн., </t>
  </si>
  <si>
    <t xml:space="preserve"> грузоподъемностью от 20 до 40 тн.</t>
  </si>
  <si>
    <t>Машины комбинированные для ремонта и содержания дорог на базе трактора с двигателем мощностью до 59 кВт (до 80 л.с).</t>
  </si>
  <si>
    <t>грузоподъемностью 15-40</t>
  </si>
  <si>
    <t xml:space="preserve">давление свыше 10 МПа (100 кгс/см2) </t>
  </si>
  <si>
    <t>Давление max-32 мПа. (класса ЦА-320)</t>
  </si>
  <si>
    <t>обслуживание паровых передвижных депарафинизационных установок с рабочим давлением пара свыше 10 МПа (100 кгс/см2)</t>
  </si>
  <si>
    <t>обслуживание паровых передвижных депарафинизационных установок с рабочим давлением пара до 10 МПа (100 кгс/см2), температура пара - 300 С°</t>
  </si>
  <si>
    <t>Глубина исследования  не менее 3 000 м. с запасом обмотанной стальной проволокой для спуска.</t>
  </si>
  <si>
    <t>с вакуумным насосом. вместимость цистерны - 12 м³</t>
  </si>
  <si>
    <t xml:space="preserve">тягач трубоплетевозный. грузоподъемность не менее 12 тн. Длина не менее - 12 м. </t>
  </si>
  <si>
    <t>грузоподъемностью 7 тн.</t>
  </si>
  <si>
    <t>грузоподъемностью 5 тн.</t>
  </si>
  <si>
    <t>автопогрузчик, А/погр вилочный, до 100 л.с.</t>
  </si>
  <si>
    <t>агрегат по обслуживанию нефтегазопромыслового оборудования, смонтированных на шасси автомобиля грузоподъемностью более 5 т. с крано-манипуляторной установкой грузоподъемностью не менее 5000 кг.</t>
  </si>
  <si>
    <t>На гусеничном ходу (класса ДЗ-171) с двигателем мощностью свыше 73 до 150 кВт (свыше 100 до 200 л.с.)</t>
  </si>
  <si>
    <t>На пневмоколесном ходу, с повыш проходимостью (класса К-701)</t>
  </si>
  <si>
    <t>на базе трактора с двигателем мощностью свыше 59 до 100 кВт (свыше 80 до 135 л.с)</t>
  </si>
  <si>
    <t>162 кВт/220л.с., объем ковша – не менее 3 куб.м.</t>
  </si>
  <si>
    <t>Оператор по исследованию скважин (водители исследовательских машин)</t>
  </si>
  <si>
    <t>Бурильные и бурильно-крановые самоходные машины с глубиной бурения до 6 м; автоямобуры. (класса Урал)</t>
  </si>
  <si>
    <t>Технические параметры</t>
  </si>
  <si>
    <t>Итого подвижной состав:</t>
  </si>
  <si>
    <t>численность, чел.</t>
  </si>
  <si>
    <t>Тарифный разряд</t>
  </si>
  <si>
    <t>около</t>
  </si>
  <si>
    <t>Всего с учетом ИТР, РСС, слесаря</t>
  </si>
  <si>
    <t>Предварительный список работников по количеству и профессиям, которые будут трудоустроены к доверительному управляющему имуществом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</si>
</sst>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3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</cellXfs>
  <cellStyles count="3">
    <cellStyle name="Обычный" xfId="0" builtinId="0"/>
    <cellStyle name="Обычный 2 10 2" xfId="2"/>
    <cellStyle name="Финансовый 2 10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tabSelected="1" zoomScale="110" zoomScaleNormal="110" workbookViewId="0">
      <selection activeCell="H9" sqref="H9"/>
    </sheetView>
  </sheetViews>
  <sheetFormatPr defaultColWidth="9.140625" defaultRowHeight="15" x14ac:dyDescent="0.25"/>
  <cols>
    <col min="1" max="1" width="39.7109375" style="1" customWidth="1"/>
    <col min="2" max="2" width="28.28515625" style="1" customWidth="1"/>
    <col min="3" max="3" width="52.5703125" style="2" customWidth="1"/>
    <col min="4" max="4" width="10.28515625" style="1" customWidth="1"/>
    <col min="5" max="5" width="12.7109375" style="1" customWidth="1"/>
    <col min="6" max="16384" width="9.140625" style="1"/>
  </cols>
  <sheetData>
    <row r="1" spans="1:20" ht="40.5" customHeight="1" x14ac:dyDescent="0.25">
      <c r="A1" s="5" t="s">
        <v>97</v>
      </c>
      <c r="B1" s="5"/>
      <c r="C1" s="5"/>
      <c r="D1" s="5"/>
      <c r="E1" s="5"/>
    </row>
    <row r="2" spans="1:20" ht="25.5" x14ac:dyDescent="0.25">
      <c r="A2" s="10" t="s">
        <v>0</v>
      </c>
      <c r="B2" s="10" t="s">
        <v>1</v>
      </c>
      <c r="C2" s="10" t="s">
        <v>91</v>
      </c>
      <c r="D2" s="10" t="s">
        <v>94</v>
      </c>
      <c r="E2" s="10" t="s">
        <v>93</v>
      </c>
    </row>
    <row r="3" spans="1:20" x14ac:dyDescent="0.25">
      <c r="A3" s="11" t="s">
        <v>2</v>
      </c>
      <c r="B3" s="12"/>
      <c r="C3" s="10"/>
      <c r="D3" s="10"/>
      <c r="E3" s="13"/>
    </row>
    <row r="4" spans="1:20" s="3" customFormat="1" x14ac:dyDescent="0.25">
      <c r="A4" s="6" t="s">
        <v>3</v>
      </c>
      <c r="B4" s="6" t="s">
        <v>35</v>
      </c>
      <c r="C4" s="7" t="s">
        <v>71</v>
      </c>
      <c r="D4" s="8">
        <v>7</v>
      </c>
      <c r="E4" s="9">
        <v>12</v>
      </c>
    </row>
    <row r="5" spans="1:20" s="3" customFormat="1" ht="45" x14ac:dyDescent="0.25">
      <c r="A5" s="6" t="s">
        <v>4</v>
      </c>
      <c r="B5" s="6" t="s">
        <v>5</v>
      </c>
      <c r="C5" s="14" t="s">
        <v>76</v>
      </c>
      <c r="D5" s="8">
        <v>6</v>
      </c>
      <c r="E5" s="9">
        <v>1</v>
      </c>
    </row>
    <row r="6" spans="1:20" s="3" customFormat="1" ht="51" x14ac:dyDescent="0.25">
      <c r="A6" s="6" t="s">
        <v>6</v>
      </c>
      <c r="B6" s="6" t="s">
        <v>53</v>
      </c>
      <c r="C6" s="7" t="s">
        <v>84</v>
      </c>
      <c r="D6" s="8">
        <v>6</v>
      </c>
      <c r="E6" s="9">
        <v>17</v>
      </c>
    </row>
    <row r="7" spans="1:20" s="3" customFormat="1" ht="25.5" x14ac:dyDescent="0.25">
      <c r="A7" s="6" t="s">
        <v>7</v>
      </c>
      <c r="B7" s="6" t="s">
        <v>57</v>
      </c>
      <c r="C7" s="7" t="s">
        <v>74</v>
      </c>
      <c r="D7" s="8">
        <v>6</v>
      </c>
      <c r="E7" s="9">
        <v>1</v>
      </c>
    </row>
    <row r="8" spans="1:20" s="3" customFormat="1" ht="45" x14ac:dyDescent="0.25">
      <c r="A8" s="6" t="s">
        <v>8</v>
      </c>
      <c r="B8" s="6" t="s">
        <v>9</v>
      </c>
      <c r="C8" s="15" t="s">
        <v>85</v>
      </c>
      <c r="D8" s="8">
        <v>6</v>
      </c>
      <c r="E8" s="9">
        <v>5</v>
      </c>
    </row>
    <row r="9" spans="1:20" s="3" customFormat="1" ht="38.25" x14ac:dyDescent="0.25">
      <c r="A9" s="6" t="s">
        <v>10</v>
      </c>
      <c r="B9" s="6" t="s">
        <v>86</v>
      </c>
      <c r="C9" s="7" t="s">
        <v>87</v>
      </c>
      <c r="D9" s="8">
        <v>6</v>
      </c>
      <c r="E9" s="9">
        <v>2</v>
      </c>
    </row>
    <row r="10" spans="1:20" s="3" customFormat="1" x14ac:dyDescent="0.25">
      <c r="A10" s="6" t="s">
        <v>11</v>
      </c>
      <c r="B10" s="6" t="s">
        <v>12</v>
      </c>
      <c r="C10" s="7" t="s">
        <v>56</v>
      </c>
      <c r="D10" s="8">
        <v>6</v>
      </c>
      <c r="E10" s="9">
        <v>1</v>
      </c>
    </row>
    <row r="11" spans="1:20" s="3" customFormat="1" ht="25.5" x14ac:dyDescent="0.25">
      <c r="A11" s="6" t="s">
        <v>13</v>
      </c>
      <c r="B11" s="6" t="s">
        <v>33</v>
      </c>
      <c r="C11" s="15" t="s">
        <v>88</v>
      </c>
      <c r="D11" s="8">
        <v>6</v>
      </c>
      <c r="E11" s="9">
        <f>1+2</f>
        <v>3</v>
      </c>
    </row>
    <row r="12" spans="1:20" s="3" customFormat="1" x14ac:dyDescent="0.25">
      <c r="A12" s="6" t="s">
        <v>14</v>
      </c>
      <c r="B12" s="6" t="s">
        <v>55</v>
      </c>
      <c r="C12" s="7" t="s">
        <v>38</v>
      </c>
      <c r="D12" s="8">
        <v>6</v>
      </c>
      <c r="E12" s="9">
        <v>3</v>
      </c>
    </row>
    <row r="13" spans="1:20" s="3" customFormat="1" ht="25.5" x14ac:dyDescent="0.25">
      <c r="A13" s="6" t="s">
        <v>15</v>
      </c>
      <c r="B13" s="6" t="s">
        <v>36</v>
      </c>
      <c r="C13" s="7" t="s">
        <v>75</v>
      </c>
      <c r="D13" s="8">
        <v>6</v>
      </c>
      <c r="E13" s="9">
        <f>1+30+1</f>
        <v>32</v>
      </c>
    </row>
    <row r="14" spans="1:20" s="3" customFormat="1" x14ac:dyDescent="0.25">
      <c r="A14" s="6" t="s">
        <v>16</v>
      </c>
      <c r="B14" s="6" t="s">
        <v>43</v>
      </c>
      <c r="C14" s="7" t="s">
        <v>44</v>
      </c>
      <c r="D14" s="8">
        <v>6</v>
      </c>
      <c r="E14" s="9">
        <f>1+1</f>
        <v>2</v>
      </c>
    </row>
    <row r="15" spans="1:20" s="3" customFormat="1" ht="38.25" x14ac:dyDescent="0.25">
      <c r="A15" s="6" t="s">
        <v>4</v>
      </c>
      <c r="B15" s="6" t="s">
        <v>58</v>
      </c>
      <c r="C15" s="7" t="s">
        <v>77</v>
      </c>
      <c r="D15" s="8">
        <v>5</v>
      </c>
      <c r="E15" s="9">
        <f>1+11</f>
        <v>12</v>
      </c>
    </row>
    <row r="16" spans="1:20" s="3" customFormat="1" ht="25.5" x14ac:dyDescent="0.25">
      <c r="A16" s="6" t="s">
        <v>89</v>
      </c>
      <c r="B16" s="6" t="s">
        <v>37</v>
      </c>
      <c r="C16" s="7" t="s">
        <v>78</v>
      </c>
      <c r="D16" s="8">
        <v>5</v>
      </c>
      <c r="E16" s="9">
        <v>7</v>
      </c>
      <c r="T16" s="3">
        <v>2</v>
      </c>
    </row>
    <row r="17" spans="1:20" s="3" customFormat="1" x14ac:dyDescent="0.25">
      <c r="A17" s="6" t="s">
        <v>11</v>
      </c>
      <c r="B17" s="6" t="s">
        <v>17</v>
      </c>
      <c r="C17" s="7" t="s">
        <v>34</v>
      </c>
      <c r="D17" s="8">
        <v>5</v>
      </c>
      <c r="E17" s="9">
        <f>11+1+9</f>
        <v>21</v>
      </c>
      <c r="T17" s="3">
        <v>1</v>
      </c>
    </row>
    <row r="18" spans="1:20" s="3" customFormat="1" x14ac:dyDescent="0.25">
      <c r="A18" s="6" t="s">
        <v>11</v>
      </c>
      <c r="B18" s="6" t="s">
        <v>59</v>
      </c>
      <c r="C18" s="7" t="s">
        <v>18</v>
      </c>
      <c r="D18" s="8">
        <v>5</v>
      </c>
      <c r="E18" s="9">
        <v>1</v>
      </c>
      <c r="T18" s="3">
        <v>2</v>
      </c>
    </row>
    <row r="19" spans="1:20" s="3" customFormat="1" x14ac:dyDescent="0.25">
      <c r="A19" s="6" t="s">
        <v>11</v>
      </c>
      <c r="B19" s="6" t="s">
        <v>60</v>
      </c>
      <c r="C19" s="7" t="s">
        <v>19</v>
      </c>
      <c r="D19" s="8">
        <v>5</v>
      </c>
      <c r="E19" s="9"/>
    </row>
    <row r="20" spans="1:20" s="3" customFormat="1" ht="76.5" x14ac:dyDescent="0.25">
      <c r="A20" s="6" t="s">
        <v>11</v>
      </c>
      <c r="B20" s="6" t="s">
        <v>20</v>
      </c>
      <c r="C20" s="7" t="s">
        <v>61</v>
      </c>
      <c r="D20" s="8">
        <v>5</v>
      </c>
      <c r="E20" s="9">
        <f>1+2</f>
        <v>3</v>
      </c>
    </row>
    <row r="21" spans="1:20" s="3" customFormat="1" ht="25.5" x14ac:dyDescent="0.25">
      <c r="A21" s="6" t="s">
        <v>11</v>
      </c>
      <c r="B21" s="6" t="s">
        <v>21</v>
      </c>
      <c r="C21" s="7" t="s">
        <v>62</v>
      </c>
      <c r="D21" s="8">
        <v>5</v>
      </c>
      <c r="E21" s="9">
        <v>25</v>
      </c>
    </row>
    <row r="22" spans="1:20" s="4" customFormat="1" x14ac:dyDescent="0.25">
      <c r="A22" s="6" t="s">
        <v>22</v>
      </c>
      <c r="B22" s="6" t="s">
        <v>63</v>
      </c>
      <c r="C22" s="7" t="s">
        <v>50</v>
      </c>
      <c r="D22" s="8">
        <v>5</v>
      </c>
      <c r="E22" s="9">
        <v>17</v>
      </c>
    </row>
    <row r="23" spans="1:20" s="3" customFormat="1" x14ac:dyDescent="0.25">
      <c r="A23" s="6" t="s">
        <v>23</v>
      </c>
      <c r="B23" s="6" t="s">
        <v>39</v>
      </c>
      <c r="C23" s="7" t="s">
        <v>40</v>
      </c>
      <c r="D23" s="8">
        <v>5</v>
      </c>
      <c r="E23" s="9">
        <v>1</v>
      </c>
    </row>
    <row r="24" spans="1:20" s="3" customFormat="1" ht="25.5" x14ac:dyDescent="0.25">
      <c r="A24" s="6" t="s">
        <v>24</v>
      </c>
      <c r="B24" s="6" t="s">
        <v>25</v>
      </c>
      <c r="C24" s="7" t="s">
        <v>90</v>
      </c>
      <c r="D24" s="8">
        <v>5</v>
      </c>
      <c r="E24" s="9">
        <v>1</v>
      </c>
    </row>
    <row r="25" spans="1:20" s="3" customFormat="1" ht="25.5" x14ac:dyDescent="0.25">
      <c r="A25" s="6" t="s">
        <v>26</v>
      </c>
      <c r="B25" s="6" t="s">
        <v>27</v>
      </c>
      <c r="C25" s="7" t="s">
        <v>54</v>
      </c>
      <c r="D25" s="8">
        <v>5</v>
      </c>
      <c r="E25" s="9">
        <v>3</v>
      </c>
    </row>
    <row r="26" spans="1:20" s="3" customFormat="1" ht="25.5" x14ac:dyDescent="0.25">
      <c r="A26" s="6" t="s">
        <v>10</v>
      </c>
      <c r="B26" s="6" t="s">
        <v>64</v>
      </c>
      <c r="C26" s="7" t="s">
        <v>72</v>
      </c>
      <c r="D26" s="8">
        <v>5</v>
      </c>
      <c r="E26" s="9">
        <v>2</v>
      </c>
    </row>
    <row r="27" spans="1:20" s="3" customFormat="1" x14ac:dyDescent="0.25">
      <c r="A27" s="6" t="s">
        <v>11</v>
      </c>
      <c r="B27" s="6" t="s">
        <v>28</v>
      </c>
      <c r="C27" s="7" t="s">
        <v>73</v>
      </c>
      <c r="D27" s="8">
        <v>5</v>
      </c>
      <c r="E27" s="9">
        <f>5+12+4</f>
        <v>21</v>
      </c>
    </row>
    <row r="28" spans="1:20" s="3" customFormat="1" x14ac:dyDescent="0.25">
      <c r="A28" s="6" t="s">
        <v>11</v>
      </c>
      <c r="B28" s="6" t="s">
        <v>29</v>
      </c>
      <c r="C28" s="7" t="s">
        <v>73</v>
      </c>
      <c r="D28" s="8">
        <v>5</v>
      </c>
      <c r="E28" s="9"/>
    </row>
    <row r="29" spans="1:20" s="3" customFormat="1" x14ac:dyDescent="0.25">
      <c r="A29" s="6" t="s">
        <v>11</v>
      </c>
      <c r="B29" s="6" t="s">
        <v>49</v>
      </c>
      <c r="C29" s="7" t="s">
        <v>48</v>
      </c>
      <c r="D29" s="8">
        <v>5</v>
      </c>
      <c r="E29" s="9">
        <f>29+5+1</f>
        <v>35</v>
      </c>
    </row>
    <row r="30" spans="1:20" s="3" customFormat="1" x14ac:dyDescent="0.25">
      <c r="A30" s="6" t="s">
        <v>11</v>
      </c>
      <c r="B30" s="6" t="s">
        <v>47</v>
      </c>
      <c r="C30" s="7" t="s">
        <v>48</v>
      </c>
      <c r="D30" s="8">
        <v>5</v>
      </c>
      <c r="E30" s="9">
        <f>9+1+1</f>
        <v>11</v>
      </c>
    </row>
    <row r="31" spans="1:20" s="3" customFormat="1" x14ac:dyDescent="0.25">
      <c r="A31" s="6" t="s">
        <v>11</v>
      </c>
      <c r="B31" s="6" t="s">
        <v>65</v>
      </c>
      <c r="C31" s="7" t="s">
        <v>79</v>
      </c>
      <c r="D31" s="8">
        <v>5</v>
      </c>
      <c r="E31" s="9">
        <f>1+1</f>
        <v>2</v>
      </c>
    </row>
    <row r="32" spans="1:20" s="3" customFormat="1" ht="25.5" x14ac:dyDescent="0.25">
      <c r="A32" s="6" t="s">
        <v>11</v>
      </c>
      <c r="B32" s="6" t="s">
        <v>51</v>
      </c>
      <c r="C32" s="7" t="s">
        <v>80</v>
      </c>
      <c r="D32" s="8">
        <v>5</v>
      </c>
      <c r="E32" s="9">
        <f>4+1+3+1</f>
        <v>9</v>
      </c>
    </row>
    <row r="33" spans="1:5" s="3" customFormat="1" ht="25.5" x14ac:dyDescent="0.25">
      <c r="A33" s="6" t="s">
        <v>30</v>
      </c>
      <c r="B33" s="6" t="s">
        <v>66</v>
      </c>
      <c r="C33" s="7" t="s">
        <v>81</v>
      </c>
      <c r="D33" s="8">
        <v>5</v>
      </c>
      <c r="E33" s="9"/>
    </row>
    <row r="34" spans="1:5" s="3" customFormat="1" x14ac:dyDescent="0.25">
      <c r="A34" s="6" t="s">
        <v>11</v>
      </c>
      <c r="B34" s="6" t="s">
        <v>52</v>
      </c>
      <c r="C34" s="7" t="s">
        <v>82</v>
      </c>
      <c r="D34" s="8">
        <v>5</v>
      </c>
      <c r="E34" s="9">
        <v>1</v>
      </c>
    </row>
    <row r="35" spans="1:5" s="3" customFormat="1" ht="38.25" x14ac:dyDescent="0.25">
      <c r="A35" s="6" t="s">
        <v>11</v>
      </c>
      <c r="B35" s="6" t="s">
        <v>41</v>
      </c>
      <c r="C35" s="7" t="s">
        <v>42</v>
      </c>
      <c r="D35" s="8">
        <v>5</v>
      </c>
      <c r="E35" s="9"/>
    </row>
    <row r="36" spans="1:5" s="3" customFormat="1" ht="25.5" x14ac:dyDescent="0.25">
      <c r="A36" s="6" t="s">
        <v>11</v>
      </c>
      <c r="B36" s="6" t="s">
        <v>46</v>
      </c>
      <c r="C36" s="7" t="s">
        <v>67</v>
      </c>
      <c r="D36" s="8">
        <v>4</v>
      </c>
      <c r="E36" s="9">
        <v>10</v>
      </c>
    </row>
    <row r="37" spans="1:5" s="3" customFormat="1" ht="25.5" x14ac:dyDescent="0.25">
      <c r="A37" s="6" t="s">
        <v>11</v>
      </c>
      <c r="B37" s="6" t="s">
        <v>68</v>
      </c>
      <c r="C37" s="7" t="s">
        <v>69</v>
      </c>
      <c r="D37" s="8">
        <v>4</v>
      </c>
      <c r="E37" s="9">
        <f>5+1</f>
        <v>6</v>
      </c>
    </row>
    <row r="38" spans="1:5" s="3" customFormat="1" x14ac:dyDescent="0.25">
      <c r="A38" s="6" t="s">
        <v>11</v>
      </c>
      <c r="B38" s="6" t="s">
        <v>45</v>
      </c>
      <c r="C38" s="7" t="s">
        <v>70</v>
      </c>
      <c r="D38" s="8">
        <v>4</v>
      </c>
      <c r="E38" s="9">
        <f>13</f>
        <v>13</v>
      </c>
    </row>
    <row r="39" spans="1:5" s="3" customFormat="1" x14ac:dyDescent="0.25">
      <c r="A39" s="6" t="s">
        <v>31</v>
      </c>
      <c r="B39" s="6" t="s">
        <v>32</v>
      </c>
      <c r="C39" s="16" t="s">
        <v>83</v>
      </c>
      <c r="D39" s="8">
        <v>4</v>
      </c>
      <c r="E39" s="9">
        <v>1</v>
      </c>
    </row>
    <row r="40" spans="1:5" s="3" customFormat="1" x14ac:dyDescent="0.25">
      <c r="A40" s="12" t="s">
        <v>92</v>
      </c>
      <c r="B40" s="6"/>
      <c r="C40" s="15"/>
      <c r="D40" s="8"/>
      <c r="E40" s="17">
        <f>SUM(E4:E39)</f>
        <v>281</v>
      </c>
    </row>
    <row r="41" spans="1:5" s="3" customFormat="1" x14ac:dyDescent="0.25">
      <c r="A41" s="11" t="s">
        <v>96</v>
      </c>
      <c r="B41" s="18"/>
      <c r="C41" s="8"/>
      <c r="D41" s="11" t="s">
        <v>95</v>
      </c>
      <c r="E41" s="17">
        <v>360</v>
      </c>
    </row>
  </sheetData>
  <autoFilter ref="A3:E41"/>
  <mergeCells count="1">
    <mergeCell ref="A1:E1"/>
  </mergeCells>
  <pageMargins left="0.51181102362204722" right="0.31496062992125984" top="0.47244094488188981" bottom="0.47244094488188981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персонал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2024-05-02T09:40:57Z</dcterms:modified>
</cp:coreProperties>
</file>