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9320" windowHeight="7515" activeTab="0"/>
  </bookViews>
  <sheets>
    <sheet name="первоочеред.ГПЗ 2016" sheetId="1" r:id="rId1"/>
    <sheet name="Лист1" sheetId="2" r:id="rId2"/>
  </sheets>
  <externalReferences>
    <externalReference r:id="rId5"/>
  </externalReferences>
  <definedNames>
    <definedName name="_xlnm._FilterDatabase" localSheetId="1" hidden="1">'Лист1'!$A$7:$AD$345</definedName>
    <definedName name="_xlnm._FilterDatabase" localSheetId="0" hidden="1">'первоочеред.ГПЗ 2016'!$A$10:$Z$10</definedName>
  </definedNames>
  <calcPr fullCalcOnLoad="1"/>
</workbook>
</file>

<file path=xl/sharedStrings.xml><?xml version="1.0" encoding="utf-8"?>
<sst xmlns="http://schemas.openxmlformats.org/spreadsheetml/2006/main" count="10102" uniqueCount="2761">
  <si>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</si>
  <si>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</si>
  <si>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</si>
  <si>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</si>
  <si>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</si>
  <si>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</si>
  <si>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</si>
  <si>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</si>
  <si>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</si>
  <si>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</si>
  <si>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</si>
  <si>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</si>
  <si>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</si>
  <si>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</si>
  <si>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</si>
  <si>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</si>
  <si>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</si>
  <si>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</si>
  <si>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</si>
  <si>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</si>
  <si>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</si>
  <si>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</si>
  <si>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</si>
  <si>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</si>
  <si>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</si>
  <si>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</t>
  </si>
  <si>
    <t>х</t>
  </si>
  <si>
    <t xml:space="preserve">3. Услуги </t>
  </si>
  <si>
    <t>итого по услугам</t>
  </si>
  <si>
    <t>Всего:</t>
  </si>
  <si>
    <t>итого по работам</t>
  </si>
  <si>
    <t>План закупок товаров, работ и услуг на 2016 год</t>
  </si>
  <si>
    <t>ТОО «Ойл Транспорт Корпорейшэн»</t>
  </si>
  <si>
    <t>Поставка ацетилена в баллонах</t>
  </si>
  <si>
    <t>Поставка пропана в баллонах</t>
  </si>
  <si>
    <t>Техническое обслуживание электроустановок</t>
  </si>
  <si>
    <t>Проведение измерений и испытаний электрооборудования</t>
  </si>
  <si>
    <t>55.10.10.335.000.00.0777.000000000000</t>
  </si>
  <si>
    <t>Услуги гостиниц и аналогичных мест для временного проживания</t>
  </si>
  <si>
    <t>Услуги по подаче питьевой воды</t>
  </si>
  <si>
    <t>Услуги по обеспечению технической водой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</si>
  <si>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</si>
  <si>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</si>
  <si>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Услуги по торговле розничной газом в баллонах</t>
  </si>
  <si>
    <t>Розничная торговля газом в баллонах</t>
  </si>
  <si>
    <t>49.39.31.000.000.00.0777.000000000000</t>
  </si>
  <si>
    <t>Услуги по аренде автобуса с водителем</t>
  </si>
  <si>
    <t>49.39.31.000.001.00.0777.000000000000</t>
  </si>
  <si>
    <t>Услуги по аренде микроавтобуса с водителем</t>
  </si>
  <si>
    <t>77.12.11.100.000.00.0777.000000000000</t>
  </si>
  <si>
    <t>Услуги по аренде грузовых автомобилей без водителя</t>
  </si>
  <si>
    <t>77.39.19.900.000.00.0777.000000000000</t>
  </si>
  <si>
    <t>Услуги по аренде специальной техники</t>
  </si>
  <si>
    <t>Аренда специальной техники</t>
  </si>
  <si>
    <t>77.11.10.100.000.00.0777.000000000000</t>
  </si>
  <si>
    <t>Услуги по аренде легковых автомобилей без водителя</t>
  </si>
  <si>
    <t>52.21.21.900.000.00.0777.000000000000</t>
  </si>
  <si>
    <t>Услуги автовокзалов, автостанций и остановок прочие (медпункт, полиция и т.п.)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</si>
  <si>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</si>
  <si>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</si>
  <si>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</si>
  <si>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>65.12.12.335.000.00.0777.000000000000</t>
  </si>
  <si>
    <t>Услуги по медицинскому страхованию на случай болезни</t>
  </si>
  <si>
    <t>Услуги по техническому сопровождению автотранспортных средств и спецтехники</t>
  </si>
  <si>
    <t>62.09.20.000.005.00.0777.000000000000</t>
  </si>
  <si>
    <t>Услуги по пользованию информационной системой электронных закупок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</si>
  <si>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</si>
  <si>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</si>
  <si>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74.90.20.000.040.00.0777.000000000000</t>
  </si>
  <si>
    <t>Услуги по мониторингу местного содержания в закупках товаров, работ, услуг</t>
  </si>
  <si>
    <t>73.20.11.000.000.00.0777.000000000000</t>
  </si>
  <si>
    <t>Услуги по изучению/исследованию/мониторингу/анализу рынка/деятельности</t>
  </si>
  <si>
    <t>Услуги телефонной связи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</si>
  <si>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</si>
  <si>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</si>
  <si>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</si>
  <si>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Техническое сопровождение автотранспортных средств и спецтехники</t>
  </si>
  <si>
    <t>Проживание    Таучик</t>
  </si>
  <si>
    <t>470000000</t>
  </si>
  <si>
    <t>Обеспечение работников спецмолоком проживающих на м/р Каламкас</t>
  </si>
  <si>
    <t>Обеспечение работников спецмолоком проживающих на м/р Жетыбай</t>
  </si>
  <si>
    <t>Обеспечение работников спецмолоком проживающих в Актау</t>
  </si>
  <si>
    <t xml:space="preserve">Переосвидетельствование огнетушителей </t>
  </si>
  <si>
    <t>МУТТ п.Ынтымак</t>
  </si>
  <si>
    <t>ЖУТТ п.Мунайшы</t>
  </si>
  <si>
    <t>БУТТ мр.Каламкас</t>
  </si>
  <si>
    <t>МУТТ г.Актау</t>
  </si>
  <si>
    <t>МУТТ п.Ынтымак.</t>
  </si>
  <si>
    <t>ЖУТТ п.Мунайшы.</t>
  </si>
  <si>
    <t>МУТТ г.Актау, п.Ынтымак</t>
  </si>
  <si>
    <t xml:space="preserve">  БУТТ мр.Каламкас</t>
  </si>
  <si>
    <t xml:space="preserve"> БУТТ мр.Каламкас</t>
  </si>
  <si>
    <t xml:space="preserve"> ЖУТТ п.Мунайшы</t>
  </si>
  <si>
    <t>Поставка электроэнергии для  МУТТ (г. Актау)</t>
  </si>
  <si>
    <t>Передача (транспортировка) электроэнергии для  МУТТ (г. Актау)</t>
  </si>
  <si>
    <t>Электроэнергия для МУТТ  (п. Ынтымак)</t>
  </si>
  <si>
    <t>Электроэнергия для БУТТ (м/р Каламкас) и ЖУТТ (м/р Жетыбай)</t>
  </si>
  <si>
    <t>Электроэнергия для МУТТ  (п. Умирзак)</t>
  </si>
  <si>
    <t>Отпуск питьевой воды для  МУТТ (г. Актау)</t>
  </si>
  <si>
    <t>Отпуск технической воды для  МУТТ (г. Актау)</t>
  </si>
  <si>
    <t>Отпуск горячей воды для  МУТТ (г. Актау)</t>
  </si>
  <si>
    <t>Отпуск тепла с горячей водой для  МУТТ (г. Актау)</t>
  </si>
  <si>
    <t>Передача (транспортировка) питьевой воды для  МУТТ (г. Актау)</t>
  </si>
  <si>
    <t>Передача (транспортировка) технической воды для  МУТТ (г. Актау)</t>
  </si>
  <si>
    <t>Передача (транспортировка) горячей воды для  МУТТ (г. Актау)</t>
  </si>
  <si>
    <t>Передача (транспортировка) тепла с горячей водой для МУТТ (г. Актау)</t>
  </si>
  <si>
    <t>Канализация (водоотведение) для  МУТТ (г. Актау)</t>
  </si>
  <si>
    <t>Вода питьевая (Кияхтинская)для БУТТ (м/р Каламкас)</t>
  </si>
  <si>
    <t>Вода (волжская неочищенная) для БУТТ (м/р Каламкас)</t>
  </si>
  <si>
    <t>Теплоэнергия для БУТТ (м/р Каламкас)</t>
  </si>
  <si>
    <t>Вода питьевая (Волжская)  для ЖУТТ (м/р Жетыбай)</t>
  </si>
  <si>
    <t>Вода питьевая для МУТТ (п. Ынтымак)</t>
  </si>
  <si>
    <t>Обслуживание пожарной сигнализации</t>
  </si>
  <si>
    <t>Поставка кислорода</t>
  </si>
  <si>
    <t>Доставка кислорода</t>
  </si>
  <si>
    <t>Съем показаний и техническое обслуживание приборов учета тепловой энергии тепловых сетей МУТТ (г. Актау)</t>
  </si>
  <si>
    <t>Перевозка вахтовых работников ТОО "ОТК" БУТТ по маршруту Акшымырау-Кызан-Каламкас-Кызан-Акшымырау</t>
  </si>
  <si>
    <t>Перевозка вахтовых работников ТОО "ОТК" БУТТ по маршруту Форт Шевченко- 43 км- Форт-Шевченко</t>
  </si>
  <si>
    <t>Аренда бортового манипулятора, г/п прицепа 16 тн., манипулятора не менее 4 тн, для обеспечения потребностей ТОО "ОСК" на м/р Каламкас</t>
  </si>
  <si>
    <t xml:space="preserve">Аренда автокрана 25 тн., для обеспечения потребностей ТОО "ОСК" на м/р Жетыбай (без водителя) </t>
  </si>
  <si>
    <t xml:space="preserve">Аренда автокрана 25 тн., для обеспечения потребностей ТОО "ОСК" на м/р Каламкас (без водителя) </t>
  </si>
  <si>
    <t xml:space="preserve">Аренда автокрана 25 тн., для обеспечения потребностей ТОО "ОСК" на м/р Каламкас(без водителя) </t>
  </si>
  <si>
    <t xml:space="preserve">Аренда автокрана 50 тн., для обеспечения потребностей ТОО "ОСК" на м/р Жетыбай(без водителя)  </t>
  </si>
  <si>
    <t xml:space="preserve">Аренда автокрана 50 тн., для обеспечения потребностей ТОО "ОСК" на м/р Каламкас(без водителя) </t>
  </si>
  <si>
    <t xml:space="preserve">Аренда вакуумной машины, для обеспечения потребностей ТОО "ОСК" на м/р Жетыбай(без водителя)  </t>
  </si>
  <si>
    <t xml:space="preserve">Аренда вакуумной машины, для обеспечения потребностей ТОО "ОСК" на м/р Каламкас(без водителя) </t>
  </si>
  <si>
    <t xml:space="preserve">Аренда экскаватора погрузчика, для обеспечения потребностей ТОО "ОСК" на м/р Жетыбай (без водителя) </t>
  </si>
  <si>
    <t xml:space="preserve">Аренда экскаватора погрузчика, для обеспечения потребностей ТОО "ОСК" на м/р Каламкас(без водителя) </t>
  </si>
  <si>
    <t xml:space="preserve">Обеспечение дежурным автотранспортом ЦДС ТОО "ОТК"(без водителя) </t>
  </si>
  <si>
    <t xml:space="preserve">Аренда седельного тягача с прицепом, для обеспечения потребностей ТОО "ОСК" на м/р Каламкас(без водителя) </t>
  </si>
  <si>
    <t xml:space="preserve">Аренда седельного тягача с прицепом, для обеспечения потребностей ТОО "ОСК" на м/р Жетыбай(без водителя)  </t>
  </si>
  <si>
    <t>Обеспечение служебным автотранспортом руководство ТОО "ОТК"</t>
  </si>
  <si>
    <t>Отправка вахтовых работников на месторождения автобусами ТОО "ОТК"</t>
  </si>
  <si>
    <t xml:space="preserve">Обеспечение работников питанием проживающих м/р АО "ММГ" </t>
  </si>
  <si>
    <t>Питание МУТТ</t>
  </si>
  <si>
    <t>Питание   Ынтымак</t>
  </si>
  <si>
    <t xml:space="preserve">Питание каръер Таучик </t>
  </si>
  <si>
    <t xml:space="preserve">Продукты в приемную </t>
  </si>
  <si>
    <t>Проживание  работников на м/р  АО "ММГ"</t>
  </si>
  <si>
    <t>Обеспечение стирки спецодежды работников проживающих на м/р АО "ММГ"</t>
  </si>
  <si>
    <t>Дезинфекция  АО «ММГ»</t>
  </si>
  <si>
    <t>ПроживаниеАО "Эмбамунайгаз"</t>
  </si>
  <si>
    <t>Проживание г.Жанаозен</t>
  </si>
  <si>
    <t>Проживание м/р "Карамандыбас"</t>
  </si>
  <si>
    <t>Проживаниена м/р. Жетыбай- ТОО"ОКК"</t>
  </si>
  <si>
    <t>Питание АО "Эмбамунайгаз"</t>
  </si>
  <si>
    <t>Питание г.Жанаозен</t>
  </si>
  <si>
    <t>Питание м/р "Карамандыбас"</t>
  </si>
  <si>
    <t>Абонплата по предоставлению доступа в ИСЭЗ</t>
  </si>
  <si>
    <t>Услуги по предст.в польз-е ЕНС ТРУ</t>
  </si>
  <si>
    <t>Услуги по техсопровождению "Карта мониторинга МС"</t>
  </si>
  <si>
    <t>Услуги по определению ценового диапазона</t>
  </si>
  <si>
    <t xml:space="preserve"> услуги связи и интернета</t>
  </si>
  <si>
    <t>Техническое сопровождение внутреннего интранет-сайта организации</t>
  </si>
  <si>
    <t>Техсопровождение 1С</t>
  </si>
  <si>
    <t>Затраты  на  проведения  «Воинов интернац.»</t>
  </si>
  <si>
    <t>22.11.13.500.000.01.0796.000000000094</t>
  </si>
  <si>
    <t>Шина</t>
  </si>
  <si>
    <t>для автобусов или автомобилей грузовых, пневматическая, радиальная, размер 11,00R20 (300*508), камерная, ГОСТ 5513-97</t>
  </si>
  <si>
    <t>22.11.13.500.000.01.0796.000000000065</t>
  </si>
  <si>
    <t>для автобусов или автомобилей грузовых, пневматическая, радиальная, размер 11R22,5, бескамерная, ГОСТ 5513-97</t>
  </si>
  <si>
    <t>22.11.13.500.000.01.0796.000000000066</t>
  </si>
  <si>
    <t>для автобусов или автомобилей грузовых, пневматическая, радиальная, размер 12R22,5, бескамерная, ГОСТ 5513-97</t>
  </si>
  <si>
    <t>22.11.13.500.000.01.0796.000000000091</t>
  </si>
  <si>
    <t>для автобусов или автомобилей грузовых, пневматическая, радиальная, размер 240*508, камерная, ГОСТ 5513-97</t>
  </si>
  <si>
    <t>22.11.13.500.000.01.0796.000000000018</t>
  </si>
  <si>
    <t>для автобусов или автомобилей грузовых, пневматическая, диагональная, размер 12,00-18(320R457), ГОСТ 5513-97</t>
  </si>
  <si>
    <t>22.11.13.500.000.04.0839.000000000001</t>
  </si>
  <si>
    <t>для автобусов или автомобилей грузовых (для эксплуатации в особых условиях), пневматическая, радиальная, 425*85R21, норма слойности 18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</si>
  <si>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</si>
  <si>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</si>
  <si>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</si>
  <si>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</si>
  <si>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22.11.11.100.000.01.0796.000000002259</t>
  </si>
  <si>
    <t>для легковых автомобилей, всесезонная, 225, 75, R16, пневматическая, радиальная, бескамерная, нешипованная, ГОСТ 4754-97</t>
  </si>
  <si>
    <t>22.11.13.500.000.01.0796.000000000100</t>
  </si>
  <si>
    <t>для автобусов или автомобилей грузовых, пневматическая, радиальная, размер 370*R 508, камерная</t>
  </si>
  <si>
    <t>22.11.13.500.000.01.0796.000000000074</t>
  </si>
  <si>
    <t>для автобусов или автомобилей грузовых, пневматическая, радиальная, размер 1200*500*508 (500*70 R20) (500-70-508), бескамерная, ГОСТ 5513-97</t>
  </si>
  <si>
    <t>22.11.11.100.000.01.0796.000000002289</t>
  </si>
  <si>
    <t>для легковых автомобилей, зимняя, 235, 65, R17, пневматическая, радиальная, бескамерная, шипованная, ГОСТ 4754-97</t>
  </si>
  <si>
    <t>22.11.14.700.000.01.0796.000000000003</t>
  </si>
  <si>
    <t>для экскаватора-погрузчика, пневматическая, радиальная, размер 16/70-24, камерная</t>
  </si>
  <si>
    <t>22.11.14.900.000.01.0796.000000000328</t>
  </si>
  <si>
    <t>на спецтехнику, размер 23,5-25, пневматическая, диагональная, ведущих колес, ГОСТ 25641-84</t>
  </si>
  <si>
    <t>22.11.13.500.000.01.0796.000000000048</t>
  </si>
  <si>
    <t>для автобусов или автомобилей грузовых, пневматическая, радиальная, размер 7,00 R16, бескамерная, ГОСТ 5513-97</t>
  </si>
  <si>
    <t>22.11.13.500.000.01.0796.000000000049</t>
  </si>
  <si>
    <t>для автобусов или автомобилей грузовых, пневматическая, радиальная, размер 8,25R15, бескамерная, ГОСТ 5513-97</t>
  </si>
  <si>
    <t>27.20.21.100.000.00.0796.000000000027</t>
  </si>
  <si>
    <t>Аккумулятор</t>
  </si>
  <si>
    <t>стартерный, марка 6СТ-60АЗ, напряжение 12 В, емкость 60 А/ч, кислотный, ГОСТ 959-2002</t>
  </si>
  <si>
    <t>27.20.21.100.000.00.0796.000000000022</t>
  </si>
  <si>
    <t>стартерный, марка 6СТ-75АЗ,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</si>
  <si>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</si>
  <si>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</si>
  <si>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</si>
  <si>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</si>
  <si>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27.20.21.100.000.00.0796.000000000005</t>
  </si>
  <si>
    <t>стартерный, марка 6СТ-190АЗ, напряжение 12 В, емкость 190 А/ч, кислотный, ГОСТ 959-2002</t>
  </si>
  <si>
    <t>19.20.29.510.000.00.0168.000000000034</t>
  </si>
  <si>
    <t>Масло</t>
  </si>
  <si>
    <t>моторное, марка М-10Г2к, ГОСТ 8581-78</t>
  </si>
  <si>
    <t>19.20.29.510.000.00.0168.000000000033</t>
  </si>
  <si>
    <t>моторное, марка М-8Г2к</t>
  </si>
  <si>
    <t>19.20.29.510.000.00.0168.000000000036</t>
  </si>
  <si>
    <t>моторное, марка М-10ДМ, ГОСТ 12337-84</t>
  </si>
  <si>
    <t>19.20.29.510.000.00.0168.000000000035</t>
  </si>
  <si>
    <t>моторное, марка М-8ДМ</t>
  </si>
  <si>
    <t>19.20.29.500.000.01.0168.000000000000</t>
  </si>
  <si>
    <t>моторное, для дизельных двигателей, обозначение по SAE 15W-40</t>
  </si>
  <si>
    <t>19.20.29.510.000.00.0166.000000000003</t>
  </si>
  <si>
    <t>моторное, марка 10W-40, ГОСТ 12337-84</t>
  </si>
  <si>
    <t>19.20.29.550.000.00.0168.000000000015</t>
  </si>
  <si>
    <t>трансмиссионное, марка ТАД-17и, ГОСТ 23652-79</t>
  </si>
  <si>
    <t>19.20.29.510.000.00.0168.000000000000</t>
  </si>
  <si>
    <t>моторное, марка МС-20</t>
  </si>
  <si>
    <t>20.59.41.990.002.09.0166.000000000000</t>
  </si>
  <si>
    <t>Смазка</t>
  </si>
  <si>
    <t>многоцелевая, марка Литол-24, ГОСТ 21150-87</t>
  </si>
  <si>
    <t>19.20.29.530.000.00.0168.000000000006</t>
  </si>
  <si>
    <t>индустриальное, марка И-40А, ГОСТ 20799-88</t>
  </si>
  <si>
    <t>19.20.29.530.000.00.0168.000000000004</t>
  </si>
  <si>
    <t>индустриальное, марка И-20А, ГОСТ 20799-88</t>
  </si>
  <si>
    <t>20.59.43.960.001.00.0168.000000000001</t>
  </si>
  <si>
    <t>Жидкость охлаждающая</t>
  </si>
  <si>
    <t>температура начала замерзания не ниже -40°С, ГОСТ 28084-89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</si>
  <si>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</si>
  <si>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</si>
  <si>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</si>
  <si>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</si>
  <si>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</si>
  <si>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</si>
  <si>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Диз/топ для котельной</t>
  </si>
  <si>
    <t>Д/т для СПУ</t>
  </si>
  <si>
    <t>19.20.21.550.000.00.0112.000000000000</t>
  </si>
  <si>
    <t>для двигателей с искровым зажиганием, марка АИ-95, неэтилированный и этилированный</t>
  </si>
  <si>
    <t>Аи-95 талон</t>
  </si>
  <si>
    <t>Газ</t>
  </si>
  <si>
    <t>Кольцо поршневое</t>
  </si>
  <si>
    <t>Сальник</t>
  </si>
  <si>
    <t>Вал распределительный</t>
  </si>
  <si>
    <t>Шатун</t>
  </si>
  <si>
    <t>Толкатель клапана</t>
  </si>
  <si>
    <t>Сальник 38х56</t>
  </si>
  <si>
    <t>Гильза цилиндра</t>
  </si>
  <si>
    <t>Прокладка выпускного коллектора</t>
  </si>
  <si>
    <t>Вал привода гидромуфты</t>
  </si>
  <si>
    <t>Насос водяной</t>
  </si>
  <si>
    <t>Гидроцилиндр</t>
  </si>
  <si>
    <t>Шкворень</t>
  </si>
  <si>
    <t>Генератор</t>
  </si>
  <si>
    <t>Стартер</t>
  </si>
  <si>
    <t>Форсунка</t>
  </si>
  <si>
    <t>Электродвигатель</t>
  </si>
  <si>
    <t>Тахометр</t>
  </si>
  <si>
    <t>МС-20</t>
  </si>
  <si>
    <t>Литол-24 ГОСТ-2115-87</t>
  </si>
  <si>
    <t>И-40А ГОСТ-20799-88</t>
  </si>
  <si>
    <t>И-20А ГОСТ-20799-88</t>
  </si>
  <si>
    <t>Температура начала замерзания  не выше -40 °С, прозрачная однородная окрашенная жидкость без механических примесей</t>
  </si>
  <si>
    <t>Приобретение сжиженного газа ЖУТТ</t>
  </si>
  <si>
    <t>Приобретение сжиженного газа  БУТТ</t>
  </si>
  <si>
    <t>Приобретение сжиженного газа  МУТТ</t>
  </si>
  <si>
    <t>КЭБ-420</t>
  </si>
  <si>
    <t>Ст142Б1-3708000</t>
  </si>
  <si>
    <t>МЭ-250УХЛ</t>
  </si>
  <si>
    <t>796</t>
  </si>
  <si>
    <t>Штука</t>
  </si>
  <si>
    <t>168</t>
  </si>
  <si>
    <t>Тонна (метрическая)</t>
  </si>
  <si>
    <t>112</t>
  </si>
  <si>
    <t>Литр (куб. дм.)</t>
  </si>
  <si>
    <t>839</t>
  </si>
  <si>
    <t>Комплект</t>
  </si>
  <si>
    <t>DDP</t>
  </si>
  <si>
    <t>РК, Мангистауская область .г.Актау,23 мкр,здание ТОО "ОТК".ОЗиМТС</t>
  </si>
  <si>
    <t>РК, Мангистауская область,пос.Ынтымак.база МУТТ центральный склад ОТК</t>
  </si>
  <si>
    <t xml:space="preserve">Аи-92 талон ЖУТТ </t>
  </si>
  <si>
    <t>Аи-92 талон БУТТ (ММГ)</t>
  </si>
  <si>
    <t xml:space="preserve">Аи-92 талон МУТТ </t>
  </si>
  <si>
    <t xml:space="preserve">Д/т зимнее талон ЖУТТ </t>
  </si>
  <si>
    <t xml:space="preserve">Д/т зимнее талон МУТТ </t>
  </si>
  <si>
    <t>Д/т зимнее талон БУТТ (ММГ)</t>
  </si>
  <si>
    <t>Д/т зимнее налив ЖУТТ</t>
  </si>
  <si>
    <t>Д/т зимнее налив БУТТ</t>
  </si>
  <si>
    <t>Вода</t>
  </si>
  <si>
    <t>негазированная, питьевая, объем 19 л, СТ РК 1432-2005</t>
  </si>
  <si>
    <t>11.07.11.300.000.02.0868.000000000000</t>
  </si>
  <si>
    <t>Бутылка</t>
  </si>
  <si>
    <t>Электроды УОНИ 13/55 (ГОСТ 3467-76):d=3мм (0,5тн)</t>
  </si>
  <si>
    <t>Электроды УОНИ 13/55 (ГОСТ 3467-76):d=4мм (0,5тн)</t>
  </si>
  <si>
    <t>Электроизмерительные работы</t>
  </si>
  <si>
    <t>Вывоз промышленных отходов производства производится ежеквартально</t>
  </si>
  <si>
    <t>Вывоз производится по мере их накопления</t>
  </si>
  <si>
    <t>Ежемесячные услуги по радиологическому обследованию автотранспорта, занятых в перевозке низко активных твердо радиоактивных отходов (ТРО) на производстве.</t>
  </si>
  <si>
    <t>Ежеквартальные услуги по индивидуальному дозиметрическому контролю обслуживающего персонала группы "А"</t>
  </si>
  <si>
    <t>Подготовка ежеквартального отчета в рамках ПЭК на 2016 год</t>
  </si>
  <si>
    <t>Услуги по инвентаризации выбросов парниковых газов в атмосферу за 2015г.</t>
  </si>
  <si>
    <t>Верификация отчета по инвентаризацию источников выбросов ПГ за 2015г.</t>
  </si>
  <si>
    <t>Проект по снижению выбросов ПГ на 2016-2018гг.</t>
  </si>
  <si>
    <t>ОПРУ</t>
  </si>
  <si>
    <t xml:space="preserve">Автошина 11.00R20-18PR (камер. исп.) /«RUNTONG» RTA08 /pattern number – 897/ </t>
  </si>
  <si>
    <t xml:space="preserve">Автошина 11.00R22,5 /Cooper-Chengshan CST118/  (б/к)  </t>
  </si>
  <si>
    <t>Автошина 12.00 R22,5</t>
  </si>
  <si>
    <t xml:space="preserve">Автошина 8.25R20 (240х508R)  /У-2/   </t>
  </si>
  <si>
    <t>Автошина 16/70-24</t>
  </si>
  <si>
    <t>Автошина 23,5*25</t>
  </si>
  <si>
    <t xml:space="preserve">Аккумуляторные батареи 6СТ-60 </t>
  </si>
  <si>
    <t xml:space="preserve">Аккумуляторные батареи 6СТ-75 </t>
  </si>
  <si>
    <t xml:space="preserve">Аккумуляторные батареи 6СТ-90 </t>
  </si>
  <si>
    <t xml:space="preserve"> Аккумуляторные батареи 6СТ-190 </t>
  </si>
  <si>
    <t xml:space="preserve"> Аккумуляторные батареи 6СТ-132 </t>
  </si>
  <si>
    <t>Моторное масла М-10Г2К</t>
  </si>
  <si>
    <t>Моторное масла М-8Г2К</t>
  </si>
  <si>
    <t xml:space="preserve"> Моторное масла М-10 ДМ</t>
  </si>
  <si>
    <t>Моторное масла М8 ДМ</t>
  </si>
  <si>
    <t xml:space="preserve">Моторное масла М-8В ГОСТ-10541-78 </t>
  </si>
  <si>
    <t>Моторное масла SAE 15W 40</t>
  </si>
  <si>
    <t>Моторное масла SAE 10W 40</t>
  </si>
  <si>
    <t xml:space="preserve">Трансмиссионное масло ТАД-17 </t>
  </si>
  <si>
    <t>Трансмиссионное масло Нигрол</t>
  </si>
  <si>
    <t>Трансмиссионное масло SAE 85W 90</t>
  </si>
  <si>
    <t>Трансмиссионное масло SAE 75W 90</t>
  </si>
  <si>
    <t>моторное, для бензиновых двигателей, обозначение по SAE 5W-40</t>
  </si>
  <si>
    <t>19.20.29.500.000.01.0168.000000000010</t>
  </si>
  <si>
    <t>Автошина 8,25*15</t>
  </si>
  <si>
    <t>Утвержден:</t>
  </si>
  <si>
    <t>Наблюдательным советом</t>
  </si>
  <si>
    <t>ТОО "Ойл Транспорт Корпорейшэн"</t>
  </si>
  <si>
    <t>ОП</t>
  </si>
  <si>
    <t>авансовый платеж - 30%, оставшаяся часть  по факту, в течение 30 рабочих дней с момента подписания акта приема-передачи</t>
  </si>
  <si>
    <t>ЭОТТ</t>
  </si>
  <si>
    <t>РК, Мангистауская область,Каракиянский р-он,п.Мунайши,ЖУТТ</t>
  </si>
  <si>
    <t>РК, Мангистауская область,пос.Ынтымак.база МУТТ</t>
  </si>
  <si>
    <t>РК, Мангистауская область,Мангистауский р-он,м/р Каламкас,БУТТ</t>
  </si>
  <si>
    <t>авансовый платеж - 0%, по факту, в течение 30 рабочих дней с момента подписания акта приема-передачи</t>
  </si>
  <si>
    <t>авансовый платеж - 0%, оплата по факту, в течение 30 рабочих дней с момента подписания акта приема-передачи</t>
  </si>
  <si>
    <t>Приложение №1 к пояснительной записке</t>
  </si>
  <si>
    <t xml:space="preserve">        Приложение №1
 Перечень первоочередных товаров, работ, услуг для осуществления процедур закупок, касающихся выбор поставщика до утверждения бюджета ТОО «Ойл Транспорт Корпорейшэн» на 2015 год          
</t>
  </si>
  <si>
    <t xml:space="preserve"> Перечень первоочередных товаров, работ, услуг для осуществления процедур закупок, касающихся выбор поставщика до утверждения бюджета ТОО «Ойл Транспорт Корпорейшэн» на 2016 год</t>
  </si>
  <si>
    <t>№</t>
  </si>
  <si>
    <t>Код ТРУ</t>
  </si>
  <si>
    <t>Наименование закупаемых товаров, работ и услуг</t>
  </si>
  <si>
    <t>Краткая харак-ка (описание) товаров, работ и услуг с указанием  СТ РК, ГОСТ, ТУ и т.д.</t>
  </si>
  <si>
    <t>Дополнительная  харак-ка</t>
  </si>
  <si>
    <t>Прогноз казахстанского содержание %</t>
  </si>
  <si>
    <t>Код КАТО места осуществления закупок</t>
  </si>
  <si>
    <t>Место (адрес) осуществления закупок</t>
  </si>
  <si>
    <t>Срок осуществления закупок (предлагаемая дата/месяц проведения)</t>
  </si>
  <si>
    <t>Условия поставки по ИНКОТЕРМС 2010</t>
  </si>
  <si>
    <t>Ед. изм.</t>
  </si>
  <si>
    <t>Кол-во</t>
  </si>
  <si>
    <t xml:space="preserve">Маркетинговая цена за единицу, тенге без НДС </t>
  </si>
  <si>
    <t>Сумма планируемая для закупок ТРУ без НДС, тенге</t>
  </si>
  <si>
    <t>Сумма планируемая для закупок ТРУ с НДС, тенге</t>
  </si>
  <si>
    <t>9</t>
  </si>
  <si>
    <t>16</t>
  </si>
  <si>
    <t>1. ТОВАРЫ</t>
  </si>
  <si>
    <t>Отдел главного механика:</t>
  </si>
  <si>
    <t>1 Т</t>
  </si>
  <si>
    <t>25.93.15.00.00.13.10.10.4</t>
  </si>
  <si>
    <t>Электрод</t>
  </si>
  <si>
    <t>Изделие используемое для сварки с покрытием</t>
  </si>
  <si>
    <t>ЭЦПП</t>
  </si>
  <si>
    <t>Мангистауская область, г.Актау, 23 мкр, здание ТОО "ОТК", ОЗиМТС.</t>
  </si>
  <si>
    <t>март-апрель</t>
  </si>
  <si>
    <t>Мангистауская область,пос.Ынтымак ,база МУТТ центральный склад ОТК</t>
  </si>
  <si>
    <t>в течение 30 календарных дней с момента подписания договора</t>
  </si>
  <si>
    <t>тонна</t>
  </si>
  <si>
    <t>2 Т</t>
  </si>
  <si>
    <t>итого:</t>
  </si>
  <si>
    <t>Социально-административно хозяйственный отдел:</t>
  </si>
  <si>
    <t>Производственно-технический отдел:</t>
  </si>
  <si>
    <t>22.11.13.00.00.00.12.14.1</t>
  </si>
  <si>
    <t>Автошина</t>
  </si>
  <si>
    <t xml:space="preserve">11.00R20-18PR (камер. исп.) /«RUNTONG» RTA08 /pattern number – 897/ </t>
  </si>
  <si>
    <t>"Daewoo BH-117"</t>
  </si>
  <si>
    <t>штука</t>
  </si>
  <si>
    <t>Автошины</t>
  </si>
  <si>
    <t xml:space="preserve">11.00R22,5 /Cooper-Chengshan CST118/  (б/к)  </t>
  </si>
  <si>
    <t>3 Т</t>
  </si>
  <si>
    <t>12.00 R22,5</t>
  </si>
  <si>
    <t>"Hyundai HD270 самосвал</t>
  </si>
  <si>
    <t>4 Т</t>
  </si>
  <si>
    <t>22.11.13.00.00.11.20.08.1</t>
  </si>
  <si>
    <t xml:space="preserve">8.25R20 (240х508R)  /У-2/   </t>
  </si>
  <si>
    <t>"ГАЗ-53; КАВЗ-3976; ПАЗ-3205"</t>
  </si>
  <si>
    <t>5 Т</t>
  </si>
  <si>
    <t>22.11.13.00.00.00.12.19.1</t>
  </si>
  <si>
    <t xml:space="preserve">12.00-18 (320х457) /К-70/  </t>
  </si>
  <si>
    <t>"ГАЗ-66"</t>
  </si>
  <si>
    <t>6 Т</t>
  </si>
  <si>
    <t>22.11.13.00.00.11.20.11.1</t>
  </si>
  <si>
    <t xml:space="preserve">11.00R20 (300х508R) /И-111А/  </t>
  </si>
  <si>
    <t xml:space="preserve"> КамАЗ, МАЗ</t>
  </si>
  <si>
    <t>7 Т</t>
  </si>
  <si>
    <t xml:space="preserve">425/85R21 (1260х425-533Р) /КАМА-1260, О-184/ </t>
  </si>
  <si>
    <t xml:space="preserve">"КамАЗ- 43114; 43118"  </t>
  </si>
  <si>
    <t>8 Т</t>
  </si>
  <si>
    <t>22.11.13.00.00.11.20.09.1</t>
  </si>
  <si>
    <t xml:space="preserve">9.00R20 (260х508R) /О-40БМ/  </t>
  </si>
  <si>
    <t>"КамАЗ-5320; ЗиЛ-130"</t>
  </si>
  <si>
    <t>9 Т</t>
  </si>
  <si>
    <t>22.11.13.00.00.11.20.10.1</t>
  </si>
  <si>
    <t xml:space="preserve">10.00R20 (280х508R) /И-281/  </t>
  </si>
  <si>
    <t>"КамАЗ-53229; 65115"</t>
  </si>
  <si>
    <t>10 Т</t>
  </si>
  <si>
    <t>22.11.13.00.00.11.20.15.1</t>
  </si>
  <si>
    <t xml:space="preserve">12.00R20 (320х508R) /О-75/  </t>
  </si>
  <si>
    <t>"КрАЗ-65101; МАЗ"</t>
  </si>
  <si>
    <t>11 Т</t>
  </si>
  <si>
    <t>22.11.17.11.15.13.11.27.1</t>
  </si>
  <si>
    <t xml:space="preserve">225/75 R16 /Я-435/, (камер. исп.)  </t>
  </si>
  <si>
    <t>"УАЗ-39094, 3741, 315195 "HUNTER"</t>
  </si>
  <si>
    <t>12 Т</t>
  </si>
  <si>
    <t>22.11.13.00.00.11.20.19.1</t>
  </si>
  <si>
    <t xml:space="preserve">14.00-20 (370х508) /OИ-25/  </t>
  </si>
  <si>
    <t>"Урал-375;4320"</t>
  </si>
  <si>
    <t>13 Т</t>
  </si>
  <si>
    <t>22.11.13.00.00.11.10.27.1</t>
  </si>
  <si>
    <t xml:space="preserve">500/70-20 (1200х500-508)  /ИД-П284/  </t>
  </si>
  <si>
    <t>"Урал-4320"</t>
  </si>
  <si>
    <t>14 Т</t>
  </si>
  <si>
    <t xml:space="preserve">11.00R20 "DOT4YQ3", TUBE TYPE RADIAL CHENG SHAN, Made in Rongcheng CHINA, CST27 03272-57  </t>
  </si>
  <si>
    <t>"ЦЗЕФАН" модель СА-3261Р2К1Т1/</t>
  </si>
  <si>
    <t>15 Т</t>
  </si>
  <si>
    <t xml:space="preserve">12.00-20Н.С.2С /ИЯ-241/  (20-ти слойная) </t>
  </si>
  <si>
    <t xml:space="preserve">"ЧМЗАП-99903-0000033" (г/п 54 тн.) </t>
  </si>
  <si>
    <t>16 Т</t>
  </si>
  <si>
    <t>7.50-20 /В-103/  (передние)</t>
  </si>
  <si>
    <t xml:space="preserve">"ЮМЗ-6; МТЗ-80,82" </t>
  </si>
  <si>
    <t>17 Т</t>
  </si>
  <si>
    <t xml:space="preserve">15.5R38 /Ф-2А/ (задние) </t>
  </si>
  <si>
    <t>18 Т</t>
  </si>
  <si>
    <t xml:space="preserve">235/65R17 /Dunlop Japan &amp; Bridgestone/  </t>
  </si>
  <si>
    <t>Кіа-Sjrento</t>
  </si>
  <si>
    <t>19 Т</t>
  </si>
  <si>
    <t>16/70-24</t>
  </si>
  <si>
    <t>WZ230-25 погрузчик эксковатор</t>
  </si>
  <si>
    <t>20 Т</t>
  </si>
  <si>
    <t>23,5*25</t>
  </si>
  <si>
    <t>Трактор - фронтальный пргрузчик</t>
  </si>
  <si>
    <t>21 Т</t>
  </si>
  <si>
    <t>22.11.17.00.11.15.11.47.1</t>
  </si>
  <si>
    <t>8.25R20 (240х508R)  /AG-168/   O' Green</t>
  </si>
  <si>
    <t>Хайгер</t>
  </si>
  <si>
    <t>22 Т</t>
  </si>
  <si>
    <t xml:space="preserve">225/60R16 /Dunlop Japan &amp; Bridgestone/  </t>
  </si>
  <si>
    <t>"Toyota Camry-40 (R5)"</t>
  </si>
  <si>
    <t>23 Т</t>
  </si>
  <si>
    <t>6,25R 16 TL</t>
  </si>
  <si>
    <t>Тoyota Koaster</t>
  </si>
  <si>
    <t>24 Т</t>
  </si>
  <si>
    <t>8,25*15</t>
  </si>
  <si>
    <t>ВП-0,5</t>
  </si>
  <si>
    <t>25 Т</t>
  </si>
  <si>
    <t>27.20.21.00.00.00.02.15.3</t>
  </si>
  <si>
    <t>Аккумуляторные батареи</t>
  </si>
  <si>
    <t xml:space="preserve">6СТ-60 </t>
  </si>
  <si>
    <t>26 Т</t>
  </si>
  <si>
    <t>27.20.21.00.00.00.02.20.3</t>
  </si>
  <si>
    <t xml:space="preserve">6СТ-75 </t>
  </si>
  <si>
    <t>27 Т</t>
  </si>
  <si>
    <t>27.20.21.00.00.00.02.25.3</t>
  </si>
  <si>
    <t xml:space="preserve">6СТ-90 </t>
  </si>
  <si>
    <t>28 Т</t>
  </si>
  <si>
    <t>27.20.21.00.00.00.02.40.3</t>
  </si>
  <si>
    <t xml:space="preserve">6СТ-132 </t>
  </si>
  <si>
    <t>29 Т</t>
  </si>
  <si>
    <t>27.20.21.00.00.00.02.45.3</t>
  </si>
  <si>
    <t xml:space="preserve">6СТ-190 </t>
  </si>
  <si>
    <t>30 Т</t>
  </si>
  <si>
    <t>19.20.29.00.00.11.40.44.2</t>
  </si>
  <si>
    <t>Моторное масла</t>
  </si>
  <si>
    <t>М-10Г2К</t>
  </si>
  <si>
    <t>Смазочные масла</t>
  </si>
  <si>
    <t>31 Т</t>
  </si>
  <si>
    <t>19.20.29.00.00.11.40.32.2</t>
  </si>
  <si>
    <t>М-8Г2К</t>
  </si>
  <si>
    <t>32 Т</t>
  </si>
  <si>
    <t>19.20.29.00.00.11.40.47</t>
  </si>
  <si>
    <t>М-10 ДМ</t>
  </si>
  <si>
    <t>33 Т</t>
  </si>
  <si>
    <t>19.20.29.00.00.11.40.46.2</t>
  </si>
  <si>
    <t>М8 ДМ</t>
  </si>
  <si>
    <t>34 Т</t>
  </si>
  <si>
    <t xml:space="preserve">М-8В ГОСТ-10541-78 </t>
  </si>
  <si>
    <t>35 Т</t>
  </si>
  <si>
    <t>19.20.29.00.00.11.40.20.2</t>
  </si>
  <si>
    <t>Синтетическое масло SAE5W40</t>
  </si>
  <si>
    <t>36 Т</t>
  </si>
  <si>
    <t>SAE 15W 40</t>
  </si>
  <si>
    <t>37 Т</t>
  </si>
  <si>
    <t>SAE 10W 40</t>
  </si>
  <si>
    <t>38 Т</t>
  </si>
  <si>
    <t>19.20.29.00.00.00.16.25.2</t>
  </si>
  <si>
    <t>Трансмиссионное масло</t>
  </si>
  <si>
    <t xml:space="preserve">ТАД-17 </t>
  </si>
  <si>
    <t>39 Т</t>
  </si>
  <si>
    <t>19.20.29.00.00.00.16.21.2</t>
  </si>
  <si>
    <t>Нигрол</t>
  </si>
  <si>
    <t>40 Т</t>
  </si>
  <si>
    <t>SAE 85W 90</t>
  </si>
  <si>
    <t>41 Т</t>
  </si>
  <si>
    <t>SAE 75W 90</t>
  </si>
  <si>
    <t>42 Т</t>
  </si>
  <si>
    <t>19.20.29.00.00.11.10.11.2</t>
  </si>
  <si>
    <t>43 Т</t>
  </si>
  <si>
    <t>19.20.29.00.00.20.22.10.1</t>
  </si>
  <si>
    <t xml:space="preserve"> Пластичные смазки</t>
  </si>
  <si>
    <t xml:space="preserve"> </t>
  </si>
  <si>
    <t>44 Т</t>
  </si>
  <si>
    <t>19.20.29.00.00.00.13.70.2</t>
  </si>
  <si>
    <t>Индустриальное масло</t>
  </si>
  <si>
    <t>45 Т</t>
  </si>
  <si>
    <t>19.20.29.00.00.00.13.50.2</t>
  </si>
  <si>
    <t>46 Т</t>
  </si>
  <si>
    <t>20.59.43.00.00.20.10.20.1</t>
  </si>
  <si>
    <t>Охлаждающая жидкость (антифриз, тосол)</t>
  </si>
  <si>
    <t>Тосол</t>
  </si>
  <si>
    <t>47 Т</t>
  </si>
  <si>
    <t>19.20.26.00.00.00.00.40.1</t>
  </si>
  <si>
    <t>Аи-92 талон</t>
  </si>
  <si>
    <t xml:space="preserve">ЖУТТ </t>
  </si>
  <si>
    <t>литр</t>
  </si>
  <si>
    <t>ГСМ</t>
  </si>
  <si>
    <t>48 Т</t>
  </si>
  <si>
    <t>БУТТ (ММГ)</t>
  </si>
  <si>
    <t>49 Т</t>
  </si>
  <si>
    <t>Аи-92 налив</t>
  </si>
  <si>
    <t>БУТТ</t>
  </si>
  <si>
    <t>50 Т</t>
  </si>
  <si>
    <t xml:space="preserve">МУТТ </t>
  </si>
  <si>
    <t>51 Т</t>
  </si>
  <si>
    <t>19.20.26.00.00.00.00.10.1</t>
  </si>
  <si>
    <t>Д/т зимнее талон</t>
  </si>
  <si>
    <t>52 Т</t>
  </si>
  <si>
    <t>53 Т</t>
  </si>
  <si>
    <t>54 Т</t>
  </si>
  <si>
    <t>Д/т зимнее налив</t>
  </si>
  <si>
    <t>ЖУТТ</t>
  </si>
  <si>
    <t>55 Т</t>
  </si>
  <si>
    <t>56 Т</t>
  </si>
  <si>
    <t>Д/т зимн  талон</t>
  </si>
  <si>
    <t>МУТТ (ММГ)</t>
  </si>
  <si>
    <t>57 Т</t>
  </si>
  <si>
    <t>58 Т</t>
  </si>
  <si>
    <t>59 Т</t>
  </si>
  <si>
    <t>60 Т</t>
  </si>
  <si>
    <t xml:space="preserve">Приобретение сжиженного газа </t>
  </si>
  <si>
    <t>сжиженный газ</t>
  </si>
  <si>
    <t>61 Т</t>
  </si>
  <si>
    <t>62 Т</t>
  </si>
  <si>
    <t>63 Т</t>
  </si>
  <si>
    <t>30.30.15.00.00.00.10.50.1</t>
  </si>
  <si>
    <t>236-1004002-А-4</t>
  </si>
  <si>
    <t>комплект</t>
  </si>
  <si>
    <t>ЯМЗ-238 (ДВС)  (Запасные части)</t>
  </si>
  <si>
    <t>64 Т</t>
  </si>
  <si>
    <t>7511-1004002</t>
  </si>
  <si>
    <t>65 Т</t>
  </si>
  <si>
    <t>29.10.19.00.00.10.11.20.1</t>
  </si>
  <si>
    <t>Уплотнитель гильзы</t>
  </si>
  <si>
    <t>236-1002024</t>
  </si>
  <si>
    <t>66 Т</t>
  </si>
  <si>
    <t>29.32.30.00.15.00.65.11.1</t>
  </si>
  <si>
    <t>Манжета 140х170</t>
  </si>
  <si>
    <t>236-10051620-А3</t>
  </si>
  <si>
    <t>67 Т</t>
  </si>
  <si>
    <t>29.10.19.00.00.10.27.11.1</t>
  </si>
  <si>
    <t>Прокладка поддона</t>
  </si>
  <si>
    <t>238-1009040</t>
  </si>
  <si>
    <t>68 Т</t>
  </si>
  <si>
    <t>29.32.30.00.15.00.33.09.1</t>
  </si>
  <si>
    <t>Сальник клапанов</t>
  </si>
  <si>
    <t>236-1007262</t>
  </si>
  <si>
    <t>69 Т</t>
  </si>
  <si>
    <t>29.10.19.00.00.10.13.61.1</t>
  </si>
  <si>
    <t>Поршневая группа</t>
  </si>
  <si>
    <t>7511-1004005-10</t>
  </si>
  <si>
    <t>70 Т</t>
  </si>
  <si>
    <t>28.11.42.00.00.00.10.18.1</t>
  </si>
  <si>
    <t>238-1006015</t>
  </si>
  <si>
    <t>71 Т</t>
  </si>
  <si>
    <t>28.13.32.00.00.00.60.01.1</t>
  </si>
  <si>
    <t>М/насос</t>
  </si>
  <si>
    <t>236-10110145</t>
  </si>
  <si>
    <t>72 Т</t>
  </si>
  <si>
    <t>29.32.30.00.15.00.08.09.1</t>
  </si>
  <si>
    <t>Шайба опорная</t>
  </si>
  <si>
    <t>7511-1005183</t>
  </si>
  <si>
    <t>73 Т</t>
  </si>
  <si>
    <t>29.10.19.00.00.10.17.11.1</t>
  </si>
  <si>
    <t>236-1004045-Б3</t>
  </si>
  <si>
    <t>74 Т</t>
  </si>
  <si>
    <t>27.90.32.00.00.01.05.35.1</t>
  </si>
  <si>
    <t>Вкладыш корен. Р0</t>
  </si>
  <si>
    <t>238-1000102-Б2</t>
  </si>
  <si>
    <t>75 Т</t>
  </si>
  <si>
    <t>Вкладыш корен. Р1</t>
  </si>
  <si>
    <t>238-1000102-Б2-Р1</t>
  </si>
  <si>
    <t>76 Т</t>
  </si>
  <si>
    <t>Вкладыш корен. Р2</t>
  </si>
  <si>
    <t>238-1000102-Б2-Р2</t>
  </si>
  <si>
    <t>77 Т</t>
  </si>
  <si>
    <t xml:space="preserve">Вкладыш корен. Р3 </t>
  </si>
  <si>
    <t>238-1000102-Б2-Р3</t>
  </si>
  <si>
    <t>78 Т</t>
  </si>
  <si>
    <t>Вкладыш корен. Р4</t>
  </si>
  <si>
    <t>238-1000102-Б2-Р4</t>
  </si>
  <si>
    <t>79 Т</t>
  </si>
  <si>
    <t>Вкладыш шатун. Р0</t>
  </si>
  <si>
    <t>238-1000104-В2</t>
  </si>
  <si>
    <t>80 Т</t>
  </si>
  <si>
    <t>Вкладыш шатун. Р1</t>
  </si>
  <si>
    <t>238-1000104-В2-Р1</t>
  </si>
  <si>
    <t>81 Т</t>
  </si>
  <si>
    <t>Вкладыш шатун. Р2</t>
  </si>
  <si>
    <t>238-1000104-В2-Р2</t>
  </si>
  <si>
    <t>82 Т</t>
  </si>
  <si>
    <t xml:space="preserve">Вкладыш шатун. Р3 </t>
  </si>
  <si>
    <t>238-1000104-В2-Р3</t>
  </si>
  <si>
    <t>83 Т</t>
  </si>
  <si>
    <t>Вкладыш шатун. Р4</t>
  </si>
  <si>
    <t>238-1000104-В2-Р4</t>
  </si>
  <si>
    <t>84 Т</t>
  </si>
  <si>
    <t>29.10.19.00.00.30.38.10.1</t>
  </si>
  <si>
    <t>7511-1007180</t>
  </si>
  <si>
    <t>85 Т</t>
  </si>
  <si>
    <t>38х56</t>
  </si>
  <si>
    <t>86 Т</t>
  </si>
  <si>
    <t>28.15.10.00.00.00.10.13.1</t>
  </si>
  <si>
    <t xml:space="preserve">Подшипник </t>
  </si>
  <si>
    <t>87 Т</t>
  </si>
  <si>
    <t>88 Т</t>
  </si>
  <si>
    <t>89 Т</t>
  </si>
  <si>
    <t>СТ130-1000101</t>
  </si>
  <si>
    <t>Зил ДВС  (Запасные части)</t>
  </si>
  <si>
    <t>90 Т</t>
  </si>
  <si>
    <t>29.10.19.00.00.20.12.11.1</t>
  </si>
  <si>
    <t>Головка блока</t>
  </si>
  <si>
    <t>130-1003012-20</t>
  </si>
  <si>
    <t>91 Т</t>
  </si>
  <si>
    <t>111-1002024</t>
  </si>
  <si>
    <t>92 Т</t>
  </si>
  <si>
    <t>130-1004045</t>
  </si>
  <si>
    <t>93 Т</t>
  </si>
  <si>
    <t>Прокладка г/блока</t>
  </si>
  <si>
    <t>130-1003213</t>
  </si>
  <si>
    <t>94 Т</t>
  </si>
  <si>
    <t>130-1011010-Б2</t>
  </si>
  <si>
    <t>95 Т</t>
  </si>
  <si>
    <t>130-1000108-А</t>
  </si>
  <si>
    <t>96 Т</t>
  </si>
  <si>
    <t>29.31.21.00.00.00.10.13.1</t>
  </si>
  <si>
    <t>Свеча</t>
  </si>
  <si>
    <t>А-11</t>
  </si>
  <si>
    <t>97 Т</t>
  </si>
  <si>
    <t>402-1000100</t>
  </si>
  <si>
    <t>ГАЗ 53 ДВС  (Запасные части)</t>
  </si>
  <si>
    <t>98 Т</t>
  </si>
  <si>
    <t>29.10.19.00.00.20.12.10.1</t>
  </si>
  <si>
    <t>5234-3906562</t>
  </si>
  <si>
    <t>99 Т</t>
  </si>
  <si>
    <t>Поршневая группа на 1 цил</t>
  </si>
  <si>
    <t>511-1000105-150</t>
  </si>
  <si>
    <t>100 Т</t>
  </si>
  <si>
    <t>29.10.19.00.00.20.28.11.1</t>
  </si>
  <si>
    <t>53-1003020</t>
  </si>
  <si>
    <t>101 Т</t>
  </si>
  <si>
    <t>30.20.40.00.00.05.01.32.1</t>
  </si>
  <si>
    <t>Прокладка кл.крышки</t>
  </si>
  <si>
    <t>53-1007245</t>
  </si>
  <si>
    <t>102 Т</t>
  </si>
  <si>
    <t>53-1007014Б</t>
  </si>
  <si>
    <t>103 Т</t>
  </si>
  <si>
    <t>29.32.30.00.12.00.04.02.1</t>
  </si>
  <si>
    <t>К-т прокладок.под паук</t>
  </si>
  <si>
    <t>53-1008015</t>
  </si>
  <si>
    <t>104 Т</t>
  </si>
  <si>
    <t>29.32.30.00.15.00.08.12.1</t>
  </si>
  <si>
    <t>Шайба упорная</t>
  </si>
  <si>
    <t>53-1005183</t>
  </si>
  <si>
    <t>105 Т</t>
  </si>
  <si>
    <t>29.32.30.00.15.00.51.01.1</t>
  </si>
  <si>
    <t>Прокл.выпуск.коллектора</t>
  </si>
  <si>
    <t>53-1008027</t>
  </si>
  <si>
    <t>106 Т</t>
  </si>
  <si>
    <t>53-1002024</t>
  </si>
  <si>
    <t>107 Т</t>
  </si>
  <si>
    <t>29.32.30.00.15.00.33.18.1</t>
  </si>
  <si>
    <t>Сальник перед.крышки в сборе</t>
  </si>
  <si>
    <t>53-1005034</t>
  </si>
  <si>
    <t>108 Т</t>
  </si>
  <si>
    <t>53-1011010</t>
  </si>
  <si>
    <t>109 Т</t>
  </si>
  <si>
    <t>29.32.30.00.04.03.03.07.1</t>
  </si>
  <si>
    <t>Передняя крышка Г-53</t>
  </si>
  <si>
    <t>66-1002060-41</t>
  </si>
  <si>
    <t>110 Т</t>
  </si>
  <si>
    <t>53-1004045</t>
  </si>
  <si>
    <t>111 Т</t>
  </si>
  <si>
    <t>Вкладыш корен.ст</t>
  </si>
  <si>
    <t>53-100102</t>
  </si>
  <si>
    <t>112 Т</t>
  </si>
  <si>
    <t>Вкладыш корен. 0,25</t>
  </si>
  <si>
    <t>53-1000102</t>
  </si>
  <si>
    <t>113 Т</t>
  </si>
  <si>
    <t>Вкладыш корен. 0,50</t>
  </si>
  <si>
    <t>114 Т</t>
  </si>
  <si>
    <t>Вкладыш корен. 0,75</t>
  </si>
  <si>
    <t>115 Т</t>
  </si>
  <si>
    <t>Вкладыш корен. 1,0</t>
  </si>
  <si>
    <t>116 Т</t>
  </si>
  <si>
    <t>27.90.32.00.00.01.05.40.1</t>
  </si>
  <si>
    <t>Вкладыш шатун.ст</t>
  </si>
  <si>
    <t>13-1000104ВР</t>
  </si>
  <si>
    <t>117 Т</t>
  </si>
  <si>
    <t>Вкладыш шатун. 0,25</t>
  </si>
  <si>
    <t>13-10001040-ВР</t>
  </si>
  <si>
    <t>118 Т</t>
  </si>
  <si>
    <t>Вкладыш шатун. 0,50</t>
  </si>
  <si>
    <t>13-10001040-Р</t>
  </si>
  <si>
    <t>119 Т</t>
  </si>
  <si>
    <t>Вкладыш шатун. 0,75</t>
  </si>
  <si>
    <t>120 Т</t>
  </si>
  <si>
    <t>Вкладыш шатун. 1,0</t>
  </si>
  <si>
    <t>121 Т</t>
  </si>
  <si>
    <t>122 Т</t>
  </si>
  <si>
    <t>740-1000128-18</t>
  </si>
  <si>
    <t>КамАЗ-ДВС  (Запасные части)</t>
  </si>
  <si>
    <t>123 Т</t>
  </si>
  <si>
    <t>Поршневая группа  «Евро»</t>
  </si>
  <si>
    <t>740.13-1000128</t>
  </si>
  <si>
    <t>124 Т</t>
  </si>
  <si>
    <t>740-1004045</t>
  </si>
  <si>
    <t>125 Т</t>
  </si>
  <si>
    <t>28.11.41.00.00.00.10.18.1</t>
  </si>
  <si>
    <t>К/вал</t>
  </si>
  <si>
    <t>740.13-1005008</t>
  </si>
  <si>
    <t>126 Т</t>
  </si>
  <si>
    <t>740.30-1003010</t>
  </si>
  <si>
    <t>127 Т</t>
  </si>
  <si>
    <t>30.20.40.00.00.08.01.18.1</t>
  </si>
  <si>
    <t>Блок цилиндров «Евро»</t>
  </si>
  <si>
    <t>740.21-1002012</t>
  </si>
  <si>
    <t>128 Т</t>
  </si>
  <si>
    <t>29.10.19.00.00.10.11.11.1</t>
  </si>
  <si>
    <t>740.30-1002021</t>
  </si>
  <si>
    <t>129 Т</t>
  </si>
  <si>
    <t>Кольцо поршневое-11</t>
  </si>
  <si>
    <t>740.1000106</t>
  </si>
  <si>
    <t>130 Т</t>
  </si>
  <si>
    <t>Кольцо поршневое-13</t>
  </si>
  <si>
    <t>740.13-1000106</t>
  </si>
  <si>
    <t>131 Т</t>
  </si>
  <si>
    <t>М/насос « Евро»</t>
  </si>
  <si>
    <t>740-11-1011010(евро)</t>
  </si>
  <si>
    <t>132 Т</t>
  </si>
  <si>
    <t>740.1011010-02</t>
  </si>
  <si>
    <t>133 Т</t>
  </si>
  <si>
    <t>Шайба упорная (верхняя)</t>
  </si>
  <si>
    <t>740.1005184</t>
  </si>
  <si>
    <t>134 Т</t>
  </si>
  <si>
    <t>Шайба упорная (нижняя)</t>
  </si>
  <si>
    <t>740.1005183</t>
  </si>
  <si>
    <t>135 Т</t>
  </si>
  <si>
    <t>740.1009040</t>
  </si>
  <si>
    <t>136 Т</t>
  </si>
  <si>
    <t>7406.1003270-01</t>
  </si>
  <si>
    <t>137 Т</t>
  </si>
  <si>
    <t>Прокладка возд.коллектора (домик)</t>
  </si>
  <si>
    <t>740.1115026-01</t>
  </si>
  <si>
    <t>138 Т</t>
  </si>
  <si>
    <t>740.1007262-01</t>
  </si>
  <si>
    <t>139 Т</t>
  </si>
  <si>
    <t>29.32.30.00.02.15.01.01.1</t>
  </si>
  <si>
    <t>Прокладка передн.крышки</t>
  </si>
  <si>
    <t>740.1002265-10</t>
  </si>
  <si>
    <t>140 Т</t>
  </si>
  <si>
    <t>141 Т</t>
  </si>
  <si>
    <t>Прокладка задней крышки</t>
  </si>
  <si>
    <t>740.1002314-10</t>
  </si>
  <si>
    <t>142 Т</t>
  </si>
  <si>
    <t>Блок цилиндр.</t>
  </si>
  <si>
    <t>140.1002010</t>
  </si>
  <si>
    <t>143 Т</t>
  </si>
  <si>
    <t>Вкладыш корен.РО</t>
  </si>
  <si>
    <t>7405-1000102-СТ</t>
  </si>
  <si>
    <t>144 Т</t>
  </si>
  <si>
    <t>Вкладыш корен.Р1</t>
  </si>
  <si>
    <t>7405-1000102-Р1</t>
  </si>
  <si>
    <t>145 Т</t>
  </si>
  <si>
    <t>Вкладыш корен.Р2</t>
  </si>
  <si>
    <t>7405-1000102-Р2</t>
  </si>
  <si>
    <t>146 Т</t>
  </si>
  <si>
    <t>Вкладыш корен.Р6</t>
  </si>
  <si>
    <t>7405-1000102-Р6</t>
  </si>
  <si>
    <t>147 Т</t>
  </si>
  <si>
    <t>Вкладыш корен.Р7</t>
  </si>
  <si>
    <t>7405-1000102-Р7</t>
  </si>
  <si>
    <t>148 Т</t>
  </si>
  <si>
    <t>Вкладыш шатун.РО</t>
  </si>
  <si>
    <t>7405-1000104-СТ</t>
  </si>
  <si>
    <t>149 Т</t>
  </si>
  <si>
    <t>Вкладыш шатун.Р1</t>
  </si>
  <si>
    <t>7405-1000104-Р1</t>
  </si>
  <si>
    <t>150 Т</t>
  </si>
  <si>
    <t>Вкладыш шатун.Р2</t>
  </si>
  <si>
    <t>7405-1000104-Р2</t>
  </si>
  <si>
    <t>151 Т</t>
  </si>
  <si>
    <t xml:space="preserve">Вкладыш шатун.Р6 </t>
  </si>
  <si>
    <t>74051000104-Р6</t>
  </si>
  <si>
    <t>152 Т</t>
  </si>
  <si>
    <t xml:space="preserve">Вкладыш шатун.Р7 </t>
  </si>
  <si>
    <t>74051000104-Р7</t>
  </si>
  <si>
    <t>153 Т</t>
  </si>
  <si>
    <t>29.10.19.00.00.30.29.11.1</t>
  </si>
  <si>
    <t>Распред.вал «Евро»</t>
  </si>
  <si>
    <t>740.11.1006015</t>
  </si>
  <si>
    <t>154 Т</t>
  </si>
  <si>
    <t>29.31.21.00.00.00.21.12.1</t>
  </si>
  <si>
    <t>Маховик в сборе</t>
  </si>
  <si>
    <t>740-1005116-91</t>
  </si>
  <si>
    <t>155 Т</t>
  </si>
  <si>
    <t>29.32.30.00.04.12.01.02.1</t>
  </si>
  <si>
    <t xml:space="preserve">Гидромуфта  </t>
  </si>
  <si>
    <t>156 Т</t>
  </si>
  <si>
    <t>28.15.23.00.00.01.05.10.1</t>
  </si>
  <si>
    <t>Корпус под-ка распред.вала</t>
  </si>
  <si>
    <t>740.21-1006036</t>
  </si>
  <si>
    <t>157 Т</t>
  </si>
  <si>
    <t>30.20.40.00.00.08.01.39.1</t>
  </si>
  <si>
    <t>158 Т</t>
  </si>
  <si>
    <t>Вкладыш корен. Р5</t>
  </si>
  <si>
    <t>7405-1000102-Р5</t>
  </si>
  <si>
    <t>159 Т</t>
  </si>
  <si>
    <t>7405-1000102-Р3</t>
  </si>
  <si>
    <t>160 Т</t>
  </si>
  <si>
    <t>7405-1000102-Р4</t>
  </si>
  <si>
    <t>161 Т</t>
  </si>
  <si>
    <t>7405-1000104-Р4</t>
  </si>
  <si>
    <t>162 Т</t>
  </si>
  <si>
    <t>7405-1000104-Р5</t>
  </si>
  <si>
    <t>163 Т</t>
  </si>
  <si>
    <t>28.13.32.00.00.00.35.01.1</t>
  </si>
  <si>
    <t xml:space="preserve">Кольцо поршневое </t>
  </si>
  <si>
    <t>236-1000106</t>
  </si>
  <si>
    <t>ДВС ЯМЗ-236  (Запасные части)</t>
  </si>
  <si>
    <t>164 Т</t>
  </si>
  <si>
    <t>29.10.19.00.00.10.13.01.1</t>
  </si>
  <si>
    <t>236-1004008</t>
  </si>
  <si>
    <t>165 Т</t>
  </si>
  <si>
    <t xml:space="preserve">М/насос </t>
  </si>
  <si>
    <t>166 Т</t>
  </si>
  <si>
    <t>167 Т</t>
  </si>
  <si>
    <t>30.20.40.00.00.08.06.56.1</t>
  </si>
  <si>
    <t>Шестерня 2 перед. вт.вала</t>
  </si>
  <si>
    <t>236-1701127</t>
  </si>
  <si>
    <t>КПП ЯМЗ-238  (Запасные части)</t>
  </si>
  <si>
    <t>168 Т</t>
  </si>
  <si>
    <t>Шестерня 5 перед. вт.вала</t>
  </si>
  <si>
    <t>236-1701129</t>
  </si>
  <si>
    <t>169 Т</t>
  </si>
  <si>
    <t>29.32.30.00.04.06.01.03.1</t>
  </si>
  <si>
    <t>Синхронизатор 4-5 пер.</t>
  </si>
  <si>
    <t>236-1701151А</t>
  </si>
  <si>
    <t>170 Т</t>
  </si>
  <si>
    <t>22.19.34.00.00.00.30.30.1</t>
  </si>
  <si>
    <t>Шлиц.втулка синхр.2/3 пер.</t>
  </si>
  <si>
    <t>236-1701113-Б2</t>
  </si>
  <si>
    <t>171 Т</t>
  </si>
  <si>
    <t>Шестерня  1 перед 50зуб</t>
  </si>
  <si>
    <t>236-1701112Б</t>
  </si>
  <si>
    <t>172 Т</t>
  </si>
  <si>
    <t xml:space="preserve">Шестерня 1перед 62зуб </t>
  </si>
  <si>
    <t>236-1701112 Б2</t>
  </si>
  <si>
    <t>173 Т</t>
  </si>
  <si>
    <t>174 Т</t>
  </si>
  <si>
    <t>50-409</t>
  </si>
  <si>
    <t>175 Т</t>
  </si>
  <si>
    <t>Подшипник (закрытый)</t>
  </si>
  <si>
    <t>176 Т</t>
  </si>
  <si>
    <t>177 Т</t>
  </si>
  <si>
    <t>178 Т</t>
  </si>
  <si>
    <t>Первичный вал</t>
  </si>
  <si>
    <t>53-12-1701025</t>
  </si>
  <si>
    <t>КПП ГАЗ-53 36 шт.  (Запасные части)</t>
  </si>
  <si>
    <t>179 Т</t>
  </si>
  <si>
    <t>28.13.32.00.00.01.10.01.1</t>
  </si>
  <si>
    <t>Вторичный вал</t>
  </si>
  <si>
    <t>53-12-1701105</t>
  </si>
  <si>
    <t>180 Т</t>
  </si>
  <si>
    <t>Шестерня 1 передачи</t>
  </si>
  <si>
    <t>53-1701110-31</t>
  </si>
  <si>
    <t>181 Т</t>
  </si>
  <si>
    <t>Шестерня 2 передачи</t>
  </si>
  <si>
    <t>53-1701111</t>
  </si>
  <si>
    <t>182 Т</t>
  </si>
  <si>
    <t>Шестерня 3 передачи</t>
  </si>
  <si>
    <t>53-1701113-10</t>
  </si>
  <si>
    <t>183 Т</t>
  </si>
  <si>
    <t>29.32.30.00.04.04.03.08.1</t>
  </si>
  <si>
    <t>Блок шестерни (большой)</t>
  </si>
  <si>
    <t>52-1701050</t>
  </si>
  <si>
    <t>184 Т</t>
  </si>
  <si>
    <t>29.10.19.00.00.10.39.01.1</t>
  </si>
  <si>
    <t>Муфта в сборе</t>
  </si>
  <si>
    <t>52-1701118-40</t>
  </si>
  <si>
    <t>185 Т</t>
  </si>
  <si>
    <t>29.32.30.00.04.02.01.05.1</t>
  </si>
  <si>
    <t>Вал вторичный в сборе</t>
  </si>
  <si>
    <t>53-12-1701100</t>
  </si>
  <si>
    <t>186 Т</t>
  </si>
  <si>
    <t>187 Т</t>
  </si>
  <si>
    <t>130-1701131</t>
  </si>
  <si>
    <t>КПП-ЗИЛ  (Запасные части)</t>
  </si>
  <si>
    <t>188 Т</t>
  </si>
  <si>
    <t>Шестерня 4 передачи</t>
  </si>
  <si>
    <t>130-1701181</t>
  </si>
  <si>
    <t>189 Т</t>
  </si>
  <si>
    <t>130-1701151А</t>
  </si>
  <si>
    <t>190 Т</t>
  </si>
  <si>
    <t>29.32.30.00.04.06.01.05.1</t>
  </si>
  <si>
    <t>Синхронизатор 2-3 пер.</t>
  </si>
  <si>
    <t>130-1701150А</t>
  </si>
  <si>
    <t>191 Т</t>
  </si>
  <si>
    <t>Первичный вал КПП (корот.вал)</t>
  </si>
  <si>
    <t>15.1701025</t>
  </si>
  <si>
    <t>КПП-КамАЗ  (Запасные части)</t>
  </si>
  <si>
    <t>192 Т</t>
  </si>
  <si>
    <t>Первичный вал делителя</t>
  </si>
  <si>
    <t>142.1770044</t>
  </si>
  <si>
    <t>193 Т</t>
  </si>
  <si>
    <t>14.1701105</t>
  </si>
  <si>
    <t>194 Т</t>
  </si>
  <si>
    <t>29.32.30.00.04.07.02.05.1</t>
  </si>
  <si>
    <t>Шестерня повыш.передачи</t>
  </si>
  <si>
    <t>152.1770050</t>
  </si>
  <si>
    <t>195 Т</t>
  </si>
  <si>
    <t>142-1701151</t>
  </si>
  <si>
    <t>196 Т</t>
  </si>
  <si>
    <t>142-1701150</t>
  </si>
  <si>
    <t>197 Т</t>
  </si>
  <si>
    <t>Синхронизатор делителя</t>
  </si>
  <si>
    <t>152-1770160</t>
  </si>
  <si>
    <t>198 Т</t>
  </si>
  <si>
    <t>29.32.30.00.05.02.01.02.1</t>
  </si>
  <si>
    <t>Вал промежуточный в сборе</t>
  </si>
  <si>
    <t>14.1701048</t>
  </si>
  <si>
    <t>199 Т</t>
  </si>
  <si>
    <t>28.15.22.00.00.00.19.11.1</t>
  </si>
  <si>
    <t>Вал промежуточный делителя в сборе</t>
  </si>
  <si>
    <t>15.1770214</t>
  </si>
  <si>
    <t>200 Т</t>
  </si>
  <si>
    <t>Шестерня привода промежут.вал</t>
  </si>
  <si>
    <t>14.1701056</t>
  </si>
  <si>
    <t>201 Т</t>
  </si>
  <si>
    <t>28.15.10.00.00.00.12.19.1</t>
  </si>
  <si>
    <t xml:space="preserve">Подшипник КАМАЗ (короткий) </t>
  </si>
  <si>
    <t>202 Т</t>
  </si>
  <si>
    <t>Подшипник (маленький)</t>
  </si>
  <si>
    <t>203 Т</t>
  </si>
  <si>
    <t>204 Т</t>
  </si>
  <si>
    <t>205 Т</t>
  </si>
  <si>
    <t>27.11.61.00.00.04.22.00.2</t>
  </si>
  <si>
    <t>Подшипник (шариковый)</t>
  </si>
  <si>
    <t>206 Т</t>
  </si>
  <si>
    <t>207 Т</t>
  </si>
  <si>
    <t>208 Т</t>
  </si>
  <si>
    <t>29.32.30.00.15.00.33.11.1</t>
  </si>
  <si>
    <t>45х64</t>
  </si>
  <si>
    <t>209 Т</t>
  </si>
  <si>
    <t>Вал промежуточный раздат.</t>
  </si>
  <si>
    <t>43114-1802084</t>
  </si>
  <si>
    <t>Раздаточная КП КамАЗ  (Запасные части)</t>
  </si>
  <si>
    <t>210 Т</t>
  </si>
  <si>
    <t>29.32.30.00.05.25.00.10.1</t>
  </si>
  <si>
    <t>Вал привода переднего моста</t>
  </si>
  <si>
    <t>4310-1802110</t>
  </si>
  <si>
    <t>211 Т</t>
  </si>
  <si>
    <t>28.30.93.00.00.00.14.15.1</t>
  </si>
  <si>
    <t>Дифференциал в сборе</t>
  </si>
  <si>
    <t>43114-1802150</t>
  </si>
  <si>
    <t>212 Т</t>
  </si>
  <si>
    <t>29.32.30.00.13.00.15.20.1</t>
  </si>
  <si>
    <t>Муфта блокировки дифферен.</t>
  </si>
  <si>
    <t>4310-1802148</t>
  </si>
  <si>
    <t>213 Т</t>
  </si>
  <si>
    <t>214 Т</t>
  </si>
  <si>
    <t>215 Т</t>
  </si>
  <si>
    <t>216 Т</t>
  </si>
  <si>
    <t>217 Т</t>
  </si>
  <si>
    <t>30.91.20.00.00.00.60.20.1</t>
  </si>
  <si>
    <t>Глушитель  Евро</t>
  </si>
  <si>
    <t>54115-1201010</t>
  </si>
  <si>
    <t>Запасные части к автомобилям КамАЗ (самосвал)</t>
  </si>
  <si>
    <t>218 Т</t>
  </si>
  <si>
    <t>24.20.13.03.00.00.01.00.1</t>
  </si>
  <si>
    <t>Металлорукав  Евро</t>
  </si>
  <si>
    <t>54115-1203012-01</t>
  </si>
  <si>
    <t>219 Т</t>
  </si>
  <si>
    <t>Труба глушителя  лев/прав</t>
  </si>
  <si>
    <t>54115-1203013/14-40</t>
  </si>
  <si>
    <t>220 Т</t>
  </si>
  <si>
    <t>29.32.30.00.01.01.05.02.1</t>
  </si>
  <si>
    <t>Радиатор отопителя</t>
  </si>
  <si>
    <t>5320-810-1060</t>
  </si>
  <si>
    <t>221 Т</t>
  </si>
  <si>
    <t>30.20.40.00.00.08.04.52.1</t>
  </si>
  <si>
    <t>740.13-1307010</t>
  </si>
  <si>
    <t>222 Т</t>
  </si>
  <si>
    <t>29.32.30.00.40.20.70.10.1</t>
  </si>
  <si>
    <t>РКТ водяного насоса</t>
  </si>
  <si>
    <t>740-1307000-30</t>
  </si>
  <si>
    <t>223 Т</t>
  </si>
  <si>
    <t>29.32.30.00.01.01.01.21.1</t>
  </si>
  <si>
    <t>Патрубок подводящий водяного  трубопр.</t>
  </si>
  <si>
    <t>5320-1303058-10</t>
  </si>
  <si>
    <t>224 Т</t>
  </si>
  <si>
    <t>13.96.16.00.00.00.30.20.1</t>
  </si>
  <si>
    <t>Рукав радиатор верхний</t>
  </si>
  <si>
    <t>5320-1303010</t>
  </si>
  <si>
    <t>225 Т</t>
  </si>
  <si>
    <t>Рукав радиатор нижний</t>
  </si>
  <si>
    <t>5320-1303026</t>
  </si>
  <si>
    <t>226 Т</t>
  </si>
  <si>
    <t>Рукав радиатор средний</t>
  </si>
  <si>
    <t>5320-1311049</t>
  </si>
  <si>
    <t>227 Т</t>
  </si>
  <si>
    <t>Рукав расширительного бачка</t>
  </si>
  <si>
    <t>228 Т</t>
  </si>
  <si>
    <t>29.32.30.00.03.01.09.02.1</t>
  </si>
  <si>
    <t>Диск нажимной с кожухом</t>
  </si>
  <si>
    <t>142-1601090-10</t>
  </si>
  <si>
    <t>229 Т</t>
  </si>
  <si>
    <t>30.20.31.00.00.09.01.10.1</t>
  </si>
  <si>
    <t>Диск ведущий средний</t>
  </si>
  <si>
    <t>14-1601094-10</t>
  </si>
  <si>
    <t>230 Т</t>
  </si>
  <si>
    <t>Диск ведомой</t>
  </si>
  <si>
    <t>142-1601130-01</t>
  </si>
  <si>
    <t>231 Т</t>
  </si>
  <si>
    <t>29.32.30.00.03.01.21.30.1</t>
  </si>
  <si>
    <t>Накладка ведом диска</t>
  </si>
  <si>
    <t>14.1601138-30</t>
  </si>
  <si>
    <t>232 Т</t>
  </si>
  <si>
    <t>29.32.30.00.03.01.05.02.1</t>
  </si>
  <si>
    <t>Муфта выключен.сцепления</t>
  </si>
  <si>
    <t>16-1601180</t>
  </si>
  <si>
    <t>233 Т</t>
  </si>
  <si>
    <t>29.32.30.00.03.01.12.20.1</t>
  </si>
  <si>
    <t>РКТ ПГУ</t>
  </si>
  <si>
    <t>5320-1609000</t>
  </si>
  <si>
    <t>234 Т</t>
  </si>
  <si>
    <t>29.32.30.00.40.15.10.10.1</t>
  </si>
  <si>
    <t>РКТ 1-но цилиндр.компрессор</t>
  </si>
  <si>
    <t>53205-3509000бк</t>
  </si>
  <si>
    <t>235 Т</t>
  </si>
  <si>
    <t>29.32.30.00.40.14.10.10.1</t>
  </si>
  <si>
    <t>РКТ главного тормозного кран</t>
  </si>
  <si>
    <t>100-3514009</t>
  </si>
  <si>
    <t>236 Т</t>
  </si>
  <si>
    <t>23.61.20.00.10.10.01.40.1</t>
  </si>
  <si>
    <t>Опора рычага в сборе</t>
  </si>
  <si>
    <t>14.1702200-10</t>
  </si>
  <si>
    <t>237 Т</t>
  </si>
  <si>
    <t>29.10.19.00.00.10.30.14.1</t>
  </si>
  <si>
    <t>Клапан выключения делителя</t>
  </si>
  <si>
    <t>15.1772040-01</t>
  </si>
  <si>
    <t>238 Т</t>
  </si>
  <si>
    <t>29.32.30.00.05.01.01.02.1</t>
  </si>
  <si>
    <t>Карданный вал сред моста</t>
  </si>
  <si>
    <t>54112-2205011-01</t>
  </si>
  <si>
    <t>239 Т</t>
  </si>
  <si>
    <t>29.32.30.00.05.01.02.02.1</t>
  </si>
  <si>
    <t>Карданный вал заднего моста</t>
  </si>
  <si>
    <t>53205-2201011-10</t>
  </si>
  <si>
    <t>240 Т</t>
  </si>
  <si>
    <t>29.32.30.00.03.01.07.01.1</t>
  </si>
  <si>
    <t>Полуось лев/прав 20щлищ</t>
  </si>
  <si>
    <t>53229-2403069/70</t>
  </si>
  <si>
    <t>241 Т</t>
  </si>
  <si>
    <t>29.32.30.00.09.00.09.02.1</t>
  </si>
  <si>
    <t>Стремянка перед моста</t>
  </si>
  <si>
    <t>5320-2902408</t>
  </si>
  <si>
    <t>242 Т</t>
  </si>
  <si>
    <t>29.32.30.00.09.00.10.02.1</t>
  </si>
  <si>
    <t>Стремянка задн. моста</t>
  </si>
  <si>
    <t>5322-2912408</t>
  </si>
  <si>
    <t>243 Т</t>
  </si>
  <si>
    <t>30.20.31.00.00.00.30.03.1</t>
  </si>
  <si>
    <t>Вал карданный рулевое</t>
  </si>
  <si>
    <t>5320-3422010</t>
  </si>
  <si>
    <t>244 Т</t>
  </si>
  <si>
    <t>22.19.34.00.00.00.35.30.1</t>
  </si>
  <si>
    <t>Шланг насоса ГУР высокого давления насоса</t>
  </si>
  <si>
    <t>5320-3408020</t>
  </si>
  <si>
    <t>245 Т</t>
  </si>
  <si>
    <t>30.20.40.00.00.08.05.30.1</t>
  </si>
  <si>
    <t>РДВ</t>
  </si>
  <si>
    <t>100-3512010-10</t>
  </si>
  <si>
    <t>246 Т</t>
  </si>
  <si>
    <t>29.32.30.00.07.00.36.01.1</t>
  </si>
  <si>
    <t>Клапан защитный четерехконтурн.</t>
  </si>
  <si>
    <t>53205-3515400-10</t>
  </si>
  <si>
    <t>247 Т</t>
  </si>
  <si>
    <t>Главной тормазной кран</t>
  </si>
  <si>
    <t>100-3514108-10</t>
  </si>
  <si>
    <t>248 Т</t>
  </si>
  <si>
    <t>29.32.30.00.15.00.90.08.1</t>
  </si>
  <si>
    <t>Клапан ускорительный</t>
  </si>
  <si>
    <t>2233-3518010-20</t>
  </si>
  <si>
    <t>249 Т</t>
  </si>
  <si>
    <t>28.30.93.00.00.00.16.17.1</t>
  </si>
  <si>
    <t>НШ-32</t>
  </si>
  <si>
    <t>32А-3Л</t>
  </si>
  <si>
    <t>250 Т</t>
  </si>
  <si>
    <t>29.32.30.00.04.03.04.01.1</t>
  </si>
  <si>
    <t>Ком</t>
  </si>
  <si>
    <t>5511-4202010-20</t>
  </si>
  <si>
    <t>251 Т</t>
  </si>
  <si>
    <t>29.32.30.00.15.00.41.02.1</t>
  </si>
  <si>
    <t>65111-8603010-32</t>
  </si>
  <si>
    <t>252 Т</t>
  </si>
  <si>
    <t>28.13.31.00.00.00.57.10.1</t>
  </si>
  <si>
    <t>Гидрораспределитель подъема</t>
  </si>
  <si>
    <t>6520-8607010</t>
  </si>
  <si>
    <t>253 Т</t>
  </si>
  <si>
    <t>25.99.29.00.01.15.12.10.1</t>
  </si>
  <si>
    <t>КЭМ</t>
  </si>
  <si>
    <t>254 Т</t>
  </si>
  <si>
    <t>29.32.30.00.15.00.31.02.1</t>
  </si>
  <si>
    <t>Комплект тормозных трубок ( воздушная)</t>
  </si>
  <si>
    <t>5511-3506</t>
  </si>
  <si>
    <t>255 Т</t>
  </si>
  <si>
    <t>Шланг тормозной энерграккумулятора</t>
  </si>
  <si>
    <t>5320-3506060-10</t>
  </si>
  <si>
    <t>256 Т</t>
  </si>
  <si>
    <t>22.21.29.00.00.50.10.12.1</t>
  </si>
  <si>
    <t>Шланг ПГУ (гибкий)</t>
  </si>
  <si>
    <t>5320-1602500</t>
  </si>
  <si>
    <t>257 Т</t>
  </si>
  <si>
    <t>29.32.30.00.09.00.33.04.1</t>
  </si>
  <si>
    <t>Шланг углавой воздушный</t>
  </si>
  <si>
    <t>53205-1109375</t>
  </si>
  <si>
    <t>258 Т</t>
  </si>
  <si>
    <t>29.32.30.00.15.00.90.31.1</t>
  </si>
  <si>
    <t>Картер среднего моста</t>
  </si>
  <si>
    <t>53229-2501011</t>
  </si>
  <si>
    <t>259 Т</t>
  </si>
  <si>
    <t>Картер заднего моста</t>
  </si>
  <si>
    <t>53229-24001010</t>
  </si>
  <si>
    <t>260 Т</t>
  </si>
  <si>
    <t>29.32.30.00.09.00.35.02.1</t>
  </si>
  <si>
    <t xml:space="preserve">Ось балансира </t>
  </si>
  <si>
    <t>5511-2918050</t>
  </si>
  <si>
    <t>261 Т</t>
  </si>
  <si>
    <t>30.20.31.00.00.00.50.01.1</t>
  </si>
  <si>
    <t>Башмак балансир</t>
  </si>
  <si>
    <t>55111-2918070</t>
  </si>
  <si>
    <t>262 Т</t>
  </si>
  <si>
    <t>реактивная штанга</t>
  </si>
  <si>
    <t>5511-2919012</t>
  </si>
  <si>
    <t>263 Т</t>
  </si>
  <si>
    <t>30.20.40.00.00.08.02.19.1</t>
  </si>
  <si>
    <t>Втулка башмака (Бронзовый)</t>
  </si>
  <si>
    <t>53202918074-20</t>
  </si>
  <si>
    <t>264 Т</t>
  </si>
  <si>
    <t>Крышка башмака</t>
  </si>
  <si>
    <t>5320-2918120</t>
  </si>
  <si>
    <t>265 Т</t>
  </si>
  <si>
    <t xml:space="preserve"> Кронштейн лев</t>
  </si>
  <si>
    <t>5320 -3502121</t>
  </si>
  <si>
    <t>266 Т</t>
  </si>
  <si>
    <t xml:space="preserve"> Кронштейн прав</t>
  </si>
  <si>
    <t>5320 -3502120</t>
  </si>
  <si>
    <t>267 Т</t>
  </si>
  <si>
    <t>29.32.30.00.07.00.03.05.1</t>
  </si>
  <si>
    <t xml:space="preserve">Суппорт евро. Задней </t>
  </si>
  <si>
    <t>5320-3502014-10</t>
  </si>
  <si>
    <t>268 Т</t>
  </si>
  <si>
    <t>Кулак разжимной  лев/прав</t>
  </si>
  <si>
    <t>5320-3502110/11-10</t>
  </si>
  <si>
    <t>269 Т</t>
  </si>
  <si>
    <t>29.32.30.00.07.00.30.01.2</t>
  </si>
  <si>
    <t>Колодка заднего корпуса</t>
  </si>
  <si>
    <t>53212-3501090</t>
  </si>
  <si>
    <t>270 Т</t>
  </si>
  <si>
    <t>29.32.30.00.07.00.16.02.1</t>
  </si>
  <si>
    <t>Накладка колодки</t>
  </si>
  <si>
    <t>53205-3501105</t>
  </si>
  <si>
    <t>271 Т</t>
  </si>
  <si>
    <t>29.32.30.00.07.00.22.01.1</t>
  </si>
  <si>
    <t>Камера тормозной с энергоаккум</t>
  </si>
  <si>
    <t>100.3519100</t>
  </si>
  <si>
    <t>272 Т</t>
  </si>
  <si>
    <t>Камера тормозной перед.</t>
  </si>
  <si>
    <t>100-359210</t>
  </si>
  <si>
    <t>273 Т</t>
  </si>
  <si>
    <t>29.32.30.00.06.10.01.02.1</t>
  </si>
  <si>
    <t xml:space="preserve">Кулак поворотный левый </t>
  </si>
  <si>
    <t>53205-3001013-10</t>
  </si>
  <si>
    <t>274 Т</t>
  </si>
  <si>
    <t xml:space="preserve">Кулак поворотный правый </t>
  </si>
  <si>
    <t>53205-3001012-10</t>
  </si>
  <si>
    <t>275 Т</t>
  </si>
  <si>
    <t>29.32.30.00.09.00.11.03.1</t>
  </si>
  <si>
    <t>53205-3001019-10</t>
  </si>
  <si>
    <t>276 Т</t>
  </si>
  <si>
    <t>29.32.30.00.06.04.01.02.1</t>
  </si>
  <si>
    <t>Тяга рулевое продольн.</t>
  </si>
  <si>
    <t>53205-3414010</t>
  </si>
  <si>
    <t>277 Т</t>
  </si>
  <si>
    <t>29.32.30.00.06.17.01.01.1</t>
  </si>
  <si>
    <t>Тяга рулев. Трапец.</t>
  </si>
  <si>
    <t>53205-3003054</t>
  </si>
  <si>
    <t>278 Т</t>
  </si>
  <si>
    <t>30.20.40.00.00.05.01.01.1</t>
  </si>
  <si>
    <t>Амортизатор   основной</t>
  </si>
  <si>
    <t>53212-2905006-01</t>
  </si>
  <si>
    <t>279 Т</t>
  </si>
  <si>
    <t>29.32.30.00.09.00.03.02.1</t>
  </si>
  <si>
    <t>Рессора зад. в сборе</t>
  </si>
  <si>
    <t>55111-2912012-01</t>
  </si>
  <si>
    <t>280 Т</t>
  </si>
  <si>
    <t>Ресора пер.в сборе</t>
  </si>
  <si>
    <t>55111-2902012-01</t>
  </si>
  <si>
    <t>281 Т</t>
  </si>
  <si>
    <t>29.32.30.00.07.00.50.01.1</t>
  </si>
  <si>
    <t>Компрессор 1-но цилинд</t>
  </si>
  <si>
    <t>53205-3509015</t>
  </si>
  <si>
    <t>282 Т</t>
  </si>
  <si>
    <t>29.32.30.00.03.01.12.01.1</t>
  </si>
  <si>
    <t>ПГУ</t>
  </si>
  <si>
    <t>5320-1609510</t>
  </si>
  <si>
    <t>283 Т</t>
  </si>
  <si>
    <t>27.11.26.00.00.00.10.11.2</t>
  </si>
  <si>
    <t>3122-3771</t>
  </si>
  <si>
    <t>284 Т</t>
  </si>
  <si>
    <t>29.31.22.00.00.00.10.12.1</t>
  </si>
  <si>
    <t>285 Т</t>
  </si>
  <si>
    <t>29.32.30.00.07.00.20.02.1</t>
  </si>
  <si>
    <t>Насос рулевой</t>
  </si>
  <si>
    <t>6520-3407200</t>
  </si>
  <si>
    <t>286 Т</t>
  </si>
  <si>
    <t>28.12.11.00.00.00.18.10.1</t>
  </si>
  <si>
    <t>ГУР</t>
  </si>
  <si>
    <t>4310-3400020</t>
  </si>
  <si>
    <t>287 Т</t>
  </si>
  <si>
    <t>29.32.30.00.11.00.02.01.1</t>
  </si>
  <si>
    <t xml:space="preserve"> ТНВД</t>
  </si>
  <si>
    <t>337.1111005-42</t>
  </si>
  <si>
    <t>288 Т</t>
  </si>
  <si>
    <t>29.32.30.00.11.00.14.02.1</t>
  </si>
  <si>
    <t>Плунжер пара</t>
  </si>
  <si>
    <t>337.111150-10</t>
  </si>
  <si>
    <t>289 Т</t>
  </si>
  <si>
    <t>28.29.22.00.00.00.14.11.1</t>
  </si>
  <si>
    <t xml:space="preserve"> Распылитель</t>
  </si>
  <si>
    <t>2731112110-30</t>
  </si>
  <si>
    <t>290 Т</t>
  </si>
  <si>
    <t>28.11.42.00.00.00.60.10.1</t>
  </si>
  <si>
    <t>РКТ ТНВД</t>
  </si>
  <si>
    <t>332.111000-Б</t>
  </si>
  <si>
    <t>291 Т</t>
  </si>
  <si>
    <t>29.32.30.00.11.00.08.20.1</t>
  </si>
  <si>
    <t>Трубки топлив.</t>
  </si>
  <si>
    <t>740-11-1104384-02</t>
  </si>
  <si>
    <t>292 Т</t>
  </si>
  <si>
    <t>Трубка приемный с фильтром</t>
  </si>
  <si>
    <t>5320-1104012</t>
  </si>
  <si>
    <t>293 Т</t>
  </si>
  <si>
    <t>28.11.42.00.00.00.10.45.1</t>
  </si>
  <si>
    <t>273.1112010-31</t>
  </si>
  <si>
    <t>294 Т</t>
  </si>
  <si>
    <t>Насос ТННД</t>
  </si>
  <si>
    <t>332.1106010-01</t>
  </si>
  <si>
    <t>295 Т</t>
  </si>
  <si>
    <t>29.32.30.00.15.00.72.01.1</t>
  </si>
  <si>
    <t>Панель в сборе</t>
  </si>
  <si>
    <t>53205-8401010</t>
  </si>
  <si>
    <t>296 Т</t>
  </si>
  <si>
    <t>Обтекатель правый</t>
  </si>
  <si>
    <t>65115-8415010</t>
  </si>
  <si>
    <t>297 Т</t>
  </si>
  <si>
    <t>Панель  передка боковая прав</t>
  </si>
  <si>
    <t>5320-5301046</t>
  </si>
  <si>
    <t>298 Т</t>
  </si>
  <si>
    <t>Панель  передка боковая лев</t>
  </si>
  <si>
    <t>5320-5301047</t>
  </si>
  <si>
    <t>299 Т</t>
  </si>
  <si>
    <t>30.92.30.00.00.00.20.30.1</t>
  </si>
  <si>
    <t>Подножка передка прав/лев</t>
  </si>
  <si>
    <t>5320-8405014/15</t>
  </si>
  <si>
    <t>300 Т</t>
  </si>
  <si>
    <t>29.32.30.00.15.00.94.10.1</t>
  </si>
  <si>
    <t>Щиток подножка прав/лев</t>
  </si>
  <si>
    <t>5320-8405110/11</t>
  </si>
  <si>
    <t>301 Т</t>
  </si>
  <si>
    <t>Щиток грязевой прав/лев</t>
  </si>
  <si>
    <t>5320-8403274/75</t>
  </si>
  <si>
    <t>302 Т</t>
  </si>
  <si>
    <t>Панель перед части крыла прав/лев</t>
  </si>
  <si>
    <t>5320-8403012/13</t>
  </si>
  <si>
    <t>303 Т</t>
  </si>
  <si>
    <t>29.32.20.00.00.00.21.10.1</t>
  </si>
  <si>
    <t>Задняя часть перед.крыла прав/лев</t>
  </si>
  <si>
    <t>5320-8403020/21</t>
  </si>
  <si>
    <t>304 Т</t>
  </si>
  <si>
    <t>27.11.21.10.20.20.10.18.1</t>
  </si>
  <si>
    <t>305 Т</t>
  </si>
  <si>
    <t>29.32.30.00.15.00.63.02.1</t>
  </si>
  <si>
    <t>Кран отопления</t>
  </si>
  <si>
    <t>5320-8105160-01</t>
  </si>
  <si>
    <t>306 Т</t>
  </si>
  <si>
    <t>Электродвигатель с редуктором</t>
  </si>
  <si>
    <t>16.3730-Т</t>
  </si>
  <si>
    <t>307 Т</t>
  </si>
  <si>
    <t>23.12.13.00.00.22.20.01.2</t>
  </si>
  <si>
    <t>Зеркало заднего вида</t>
  </si>
  <si>
    <t>5320-8201020-10/11</t>
  </si>
  <si>
    <t>308 Т</t>
  </si>
  <si>
    <t>Баковой повторитель указ-ль поворота</t>
  </si>
  <si>
    <t>14.3726</t>
  </si>
  <si>
    <t>309 Т</t>
  </si>
  <si>
    <t>Комбинированный переключ.</t>
  </si>
  <si>
    <t>89.3709000</t>
  </si>
  <si>
    <t>310 Т</t>
  </si>
  <si>
    <t>26.51.66.01.00.00.01.43.1</t>
  </si>
  <si>
    <t>Комбинация приборов</t>
  </si>
  <si>
    <t>2807.3801</t>
  </si>
  <si>
    <t>311 Т</t>
  </si>
  <si>
    <t>26.51.64.17.12.11.11.10.1</t>
  </si>
  <si>
    <t>2517.3813</t>
  </si>
  <si>
    <t>312 Т</t>
  </si>
  <si>
    <t>27.12.22.11.11.11.11.30.1</t>
  </si>
  <si>
    <t>Выключатель зажигания</t>
  </si>
  <si>
    <t>1902.3704-01</t>
  </si>
  <si>
    <t>313 Т</t>
  </si>
  <si>
    <t>29.31.23.00.00.00.10.11.1</t>
  </si>
  <si>
    <t xml:space="preserve">Фара  </t>
  </si>
  <si>
    <t>342-3711</t>
  </si>
  <si>
    <t>314 Т</t>
  </si>
  <si>
    <t>28.29.82.00.00.00.16.14.1</t>
  </si>
  <si>
    <t>Элемент фильтрующий</t>
  </si>
  <si>
    <t>7405.1012040</t>
  </si>
  <si>
    <t>315 Т</t>
  </si>
  <si>
    <t>7405.1017040</t>
  </si>
  <si>
    <t>316 Т</t>
  </si>
  <si>
    <t>317 Т</t>
  </si>
  <si>
    <t>318 Т</t>
  </si>
  <si>
    <t>319 Т</t>
  </si>
  <si>
    <t>320 Т</t>
  </si>
  <si>
    <t>20.52.10.00.00.00.09.20.2</t>
  </si>
  <si>
    <t>Герметик</t>
  </si>
  <si>
    <t>321 Т</t>
  </si>
  <si>
    <t>Сальник задний</t>
  </si>
  <si>
    <t>142х168</t>
  </si>
  <si>
    <t>322 Т</t>
  </si>
  <si>
    <t>29.32.30.00.09.00.02.02.1</t>
  </si>
  <si>
    <t>Рессора кабины</t>
  </si>
  <si>
    <t>5320-5001080</t>
  </si>
  <si>
    <t>323 Т</t>
  </si>
  <si>
    <t>Амортизатор   кабины</t>
  </si>
  <si>
    <t>11-2905005-53</t>
  </si>
  <si>
    <t>324 Т</t>
  </si>
  <si>
    <t>Стеклоподъемник двери лев. Сбор</t>
  </si>
  <si>
    <t>53205-6104011</t>
  </si>
  <si>
    <t>325 Т</t>
  </si>
  <si>
    <t>Стеклоподъемник двери пр. Сбор</t>
  </si>
  <si>
    <t>53205-6104010</t>
  </si>
  <si>
    <t>326 Т</t>
  </si>
  <si>
    <t>Ручка стеклоподъемника сборе</t>
  </si>
  <si>
    <t>5320-6104060</t>
  </si>
  <si>
    <t>327 Т</t>
  </si>
  <si>
    <t>Уплотнитель стекло</t>
  </si>
  <si>
    <t>5320-5206010</t>
  </si>
  <si>
    <t>328 Т</t>
  </si>
  <si>
    <t xml:space="preserve">Стекло ветровое окна </t>
  </si>
  <si>
    <t>5320-6105040</t>
  </si>
  <si>
    <t>2 РАБОТЫ</t>
  </si>
  <si>
    <t>1 Р</t>
  </si>
  <si>
    <t>33.19.10.22.09.00.00</t>
  </si>
  <si>
    <t>Ремонт стальных баллонов</t>
  </si>
  <si>
    <t>Ремонт стальных баллонов (замена вентиля, покраска, промывка и др.)</t>
  </si>
  <si>
    <t>ремонт пропановых баллонов</t>
  </si>
  <si>
    <t>авансовый платеж-0%, по факту в течение 30 рабочих дней с момента подписания акта выполненных работ.</t>
  </si>
  <si>
    <t>2 Р</t>
  </si>
  <si>
    <t>ремонт ацетиленовых баллонов</t>
  </si>
  <si>
    <t>3 Р</t>
  </si>
  <si>
    <t>33.19.10.22.10.00.00</t>
  </si>
  <si>
    <t>Заправка газовых баллонов</t>
  </si>
  <si>
    <t>4 Р</t>
  </si>
  <si>
    <t>5 Р</t>
  </si>
  <si>
    <t>33.14.19.21.00.00.00</t>
  </si>
  <si>
    <t>Ремонт, технический уход и обслуживание электрооборудования</t>
  </si>
  <si>
    <t>работа</t>
  </si>
  <si>
    <t>6 Р</t>
  </si>
  <si>
    <t>33.20.70.18.28.00.00</t>
  </si>
  <si>
    <t>комплекс работ по измерению сопротивления изоляции проводов и кабелей, измерению полного сопротивления петли "фаза-ноль", измерение наличия цепей между заземлителями и заземленными элементами, измерение сопротивления растекания тока контура</t>
  </si>
  <si>
    <t>3. УСЛУГИ</t>
  </si>
  <si>
    <t>Отдел охраны труда, окружающей среды и безопасности движения:</t>
  </si>
  <si>
    <t>1 У</t>
  </si>
  <si>
    <t>авансовый платеж-0%, по факту в течение 30 рабочих дней с момента подписания акта оказанных услуг</t>
  </si>
  <si>
    <t>2 У</t>
  </si>
  <si>
    <t>3 У</t>
  </si>
  <si>
    <t>л</t>
  </si>
  <si>
    <t>4 У</t>
  </si>
  <si>
    <t>84.25.11.15.00.00.00</t>
  </si>
  <si>
    <t>Освидетельствование и ремонт огнетушителей</t>
  </si>
  <si>
    <t>Услуги по перезарядке огнетушителей</t>
  </si>
  <si>
    <t>шт</t>
  </si>
  <si>
    <t>5 У</t>
  </si>
  <si>
    <t>37.00.11.19.11.00.00</t>
  </si>
  <si>
    <t xml:space="preserve">Услуги по отведению сточных вод </t>
  </si>
  <si>
    <t>Воды, производственного потребления</t>
  </si>
  <si>
    <t>м3</t>
  </si>
  <si>
    <t>6 У</t>
  </si>
  <si>
    <t>71.20.11.11.00.00.00</t>
  </si>
  <si>
    <t xml:space="preserve">Услуги по лабораторному исследованию сточных вод </t>
  </si>
  <si>
    <t>Отобрать проб производственной сточной воды, производить полный химанализ и выдать протокол-результат химического анализа с актом выполненных работ.</t>
  </si>
  <si>
    <t>пробы сточной воды (услуга)</t>
  </si>
  <si>
    <t>7 У</t>
  </si>
  <si>
    <t>8 У</t>
  </si>
  <si>
    <t xml:space="preserve"> Отобрать проб производственной сточной воды, производить полный химанализ и выдать протокол-результат химического анализа с актом выполненных работ.</t>
  </si>
  <si>
    <t>9 У</t>
  </si>
  <si>
    <t xml:space="preserve">Исполнитель АО "ММГ" принимает на утилизацию сточных вод в объеме 920,4 м3 в год или по 8,85 м3 два раза в неделю. </t>
  </si>
  <si>
    <t>10 У</t>
  </si>
  <si>
    <t>38.11.21.10.00.00.00</t>
  </si>
  <si>
    <t xml:space="preserve">Услуги по вывозу твердо-бытовых отходов (ТБО) </t>
  </si>
  <si>
    <t>Вывоз производится по мере их накопления по талону</t>
  </si>
  <si>
    <t>11 У</t>
  </si>
  <si>
    <t>Вывоз ТБО с объктов "Потребителя" производится: раз в неделю (по средам) в объеме 7,08 м3 (вывоз двух контейнеров)</t>
  </si>
  <si>
    <t>12 У</t>
  </si>
  <si>
    <t>Вывоз ТБО с объктов "Потребителя" производится:                                        раз в неделю (по средам) в объеме 9,58 м3 (вывоз трех контейнеров)</t>
  </si>
  <si>
    <t>13 У</t>
  </si>
  <si>
    <t>Вывоз ТБО с объктов "Потребителя" производится: раз в неделю (по средам) в объеме 2,26 м3, но не более 9,04 м3 в месяц.</t>
  </si>
  <si>
    <t>14 У</t>
  </si>
  <si>
    <t>38.12.30.11.00.00.00</t>
  </si>
  <si>
    <t>Услуги по размещению промышленных отходов   (янтарный список)</t>
  </si>
  <si>
    <t>Вывоз промышленных отходов в пределах лимита производится:               раз в неделю в объеме 2,27 т., или не более 9,08 т. в месяц</t>
  </si>
  <si>
    <t>15 У</t>
  </si>
  <si>
    <t>Услуги по размещению промышленных отходов   (зеленный список)</t>
  </si>
  <si>
    <t>Вывоз промышленных отходов в пределах лимита производится:               раз в неделю в объеме 4,28 т., или не более 17,12 т. в месяц</t>
  </si>
  <si>
    <t>16 У</t>
  </si>
  <si>
    <t>Услуги по размещению промышленных отходов (янтарный список)</t>
  </si>
  <si>
    <t>Вывоз промышленных отходов в пределах лимита производится:               раз в неделю в объеме 3,03 т., или не более 12,10 т. в месяц</t>
  </si>
  <si>
    <t>17 У</t>
  </si>
  <si>
    <t>Услуги по размещению промышленных отходов (зеленный список)</t>
  </si>
  <si>
    <t>Вывоз промышленных отходов в пределах лимита производится:               раз в неделю в объеме 5,70 т., или не более 22,82 т. в месяц</t>
  </si>
  <si>
    <t>18 У</t>
  </si>
  <si>
    <t>19 У</t>
  </si>
  <si>
    <t>Услуги по размещению промышленных отходов  (зеленный список)</t>
  </si>
  <si>
    <t>20 У</t>
  </si>
  <si>
    <t>38.22.29.16.10.00.00</t>
  </si>
  <si>
    <t>Услуги по термодемеркуризации ртутьсодержащих ламп</t>
  </si>
  <si>
    <t>шт.</t>
  </si>
  <si>
    <t>21 У</t>
  </si>
  <si>
    <t>Услуги по утилизации отработанных масел</t>
  </si>
  <si>
    <t>22 У</t>
  </si>
  <si>
    <t>39.00.21.13.00.00.00</t>
  </si>
  <si>
    <t>Радиологическое обследование</t>
  </si>
  <si>
    <t>един.</t>
  </si>
  <si>
    <t>23 У</t>
  </si>
  <si>
    <t>39.00.21.13.10.00.00</t>
  </si>
  <si>
    <t>Дозиметрический контроль персонала гр."А"</t>
  </si>
  <si>
    <t>24 У</t>
  </si>
  <si>
    <t>39.00.23.13.00.00.00</t>
  </si>
  <si>
    <t>Услуги по подготовке отчета в рамках производственного экологического контроля</t>
  </si>
  <si>
    <t>экз.  (услуга)</t>
  </si>
  <si>
    <t>25 У</t>
  </si>
  <si>
    <t>Отчет об инвентаризации выбросов парниковых газов в атмосферу за 2015г.</t>
  </si>
  <si>
    <t>26 У</t>
  </si>
  <si>
    <t>39.00.23.14.00.00.00</t>
  </si>
  <si>
    <t>Верификация отчета по инвентаризацию источников выбросов ПГ</t>
  </si>
  <si>
    <t>27 У</t>
  </si>
  <si>
    <t>Услуги по разработке проекта по целевому назначению</t>
  </si>
  <si>
    <t>35.12.10.10.00.00.00</t>
  </si>
  <si>
    <t>Услуги по передаче электрической энергии по национальной электрической сети</t>
  </si>
  <si>
    <t>Оказание услуг по передаче электрической энергии по национальной электрической сети системным оператором</t>
  </si>
  <si>
    <t>36.00.40.14.00.00.00</t>
  </si>
  <si>
    <t>36.00.40.13.00.00.00</t>
  </si>
  <si>
    <t>35.30.12.10.00.00.00</t>
  </si>
  <si>
    <t>37.00.11.12.00.00.00</t>
  </si>
  <si>
    <t>Услуги канализации производственных помещений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</si>
  <si>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производственных помещений</t>
  </si>
  <si>
    <t>36.00.40.11.00.00.00</t>
  </si>
  <si>
    <t>Услуги по розливу воды питьевой</t>
  </si>
  <si>
    <t>43.21.10.10.20.12.00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</si>
  <si>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</si>
  <si>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</si>
  <si>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47.00.85.20.00.00.00</t>
  </si>
  <si>
    <t>49.41.19.50.10.00.00</t>
  </si>
  <si>
    <t>Услуги по перевозкам грузовым специализированным автомобильным транспортом опасных грузов</t>
  </si>
  <si>
    <t>Услуги по перевозкам грузовым специализированным автомобильным транспортом опасных грузов, не включенных в другие группировки</t>
  </si>
  <si>
    <t>33.20.70.15.10.00.00</t>
  </si>
  <si>
    <t>Услуги по техническому обслуживанию приборов учета тепловой энергии</t>
  </si>
  <si>
    <t>Центральная диспетчерская служба:</t>
  </si>
  <si>
    <t>49.32.12.20.00.00.00</t>
  </si>
  <si>
    <t>Услуги по аренде автомашины внедорожник</t>
  </si>
  <si>
    <t>Обеспечение служебным автотранспортом руководство ТОО "АНС"</t>
  </si>
  <si>
    <t>Ислючена</t>
  </si>
  <si>
    <t>Обеспечение служебным автотранспортом руководство ТОО "МТК"</t>
  </si>
  <si>
    <t>Обеспечение служебным автотранспортом руководство ТОО "OSC"</t>
  </si>
  <si>
    <t>Обеспечение служебным автотранспортом руководство ТОО "OSC" на м/р Каламкас</t>
  </si>
  <si>
    <t>Обеспечение служебным автотранспортом руководство ТОО "OSC" на м/р Жетыбай</t>
  </si>
  <si>
    <t>Обеспечение служебным автотранспортом руководство ТОО "OСС"</t>
  </si>
  <si>
    <t>49.39.31.11.00.00.00</t>
  </si>
  <si>
    <t>Услуги по аренде автобуса по маршруту Акшымырау-Кызан-Каламкас-Кызан-Акшымырау по вторникам каждой недели</t>
  </si>
  <si>
    <t>Перевозка вахтовых работников ТОО "ОСК"</t>
  </si>
  <si>
    <t>28 У</t>
  </si>
  <si>
    <t>49.39.31.50.10.00.00</t>
  </si>
  <si>
    <t>Услуги по аренде микроавтобуса по маршруту Акшымырау-Кызан-Каламкас-Кызан-Акшымырау по 5-15-25 числам каждого месяца</t>
  </si>
  <si>
    <t>29 У</t>
  </si>
  <si>
    <t>49.39.31.50.10.00.01</t>
  </si>
  <si>
    <t>Услуги по аренде микроавтобуса по маршруту Жанаозен-Жетыбай-Жанаозен ежедневно 2 раза в день</t>
  </si>
  <si>
    <t>30 У</t>
  </si>
  <si>
    <t>Услуги по аренде автобуса по маршруту п.Шетпе-Жетыбай-п.Шетпе ежедневно 2 раза в день</t>
  </si>
  <si>
    <t>31 У</t>
  </si>
  <si>
    <t>Услуги по аренде микроавтобуса по маршруту ФортШевченко-92 км-ФортШевченко по вторникам каждой недели</t>
  </si>
  <si>
    <t>32 У</t>
  </si>
  <si>
    <t>Услуги по аренде микроавтобуса по маршруту Жанаозен-Жетыбай-Жанаозен по вторникам каждой недели</t>
  </si>
  <si>
    <t>33 У</t>
  </si>
  <si>
    <t>Услуги по аренде микроавтобуса по маршруту  Жанаозен-Актау-Жанаозен по 5-15-25 числам каждого месяца</t>
  </si>
  <si>
    <t>34 У</t>
  </si>
  <si>
    <t>Услуги по аренде микроавтобуса по маршруту Шебир-Тушыкудык-Каламкас-Тушыкудык-Шебир по вторникам каждой недели</t>
  </si>
  <si>
    <t>35 У</t>
  </si>
  <si>
    <t>Услуги по аренде микроавтобуса по маршруту Шебир-Тушыкудык-Каламкас-Тушыкудык-Шебир по 5-15-25 числам каждого месяца</t>
  </si>
  <si>
    <t>36 У</t>
  </si>
  <si>
    <t>Услуги по аренде микроавтобуса по маршруту п.Курык-г.Актау-п.Курык по вторникам каждой недели</t>
  </si>
  <si>
    <t>Цена за единицу соответствует справочнику</t>
  </si>
  <si>
    <t>55.90.12.11.00.00.00</t>
  </si>
  <si>
    <t>Услуги по предоставлению  помещений для проживания рабочих в общежитиях</t>
  </si>
  <si>
    <t>услуга разовая</t>
  </si>
  <si>
    <t>81.29.11.10.00.00.00</t>
  </si>
  <si>
    <t>Услуги по дезинфекции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</si>
  <si>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</si>
  <si>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Услуги по страхованию (обязательному) гражданско-правовой ответственности автовладельца</t>
  </si>
  <si>
    <t>до 7 лет включительно</t>
  </si>
  <si>
    <t>ед.</t>
  </si>
  <si>
    <t>Свыше 7 лет</t>
  </si>
  <si>
    <t>Микроавтобусы свыше 7 до 16 пассажирских мест включительно</t>
  </si>
  <si>
    <t>Автобусы свыше 16 до 30 пассажирских мест включительно</t>
  </si>
  <si>
    <t xml:space="preserve">Свыше 30 пассажирских мест </t>
  </si>
  <si>
    <t>Услуги по техническому сопровождению автотранспорта и специальной техники</t>
  </si>
  <si>
    <t>Тех.спецификация данной услуги. Ценовые предложения.</t>
  </si>
  <si>
    <t>4У</t>
  </si>
  <si>
    <t>Услуги по обязательному техническому осмотру механических транспортных средств и прицепов на 2016год.</t>
  </si>
  <si>
    <t>Легковые автомобили</t>
  </si>
  <si>
    <t>Автобусы малого и средного  классов</t>
  </si>
  <si>
    <t>Грузовые автомобили  малого и  среднего грузоподъемности</t>
  </si>
  <si>
    <t>Грузовые автомобили для перевозка опасного груза</t>
  </si>
  <si>
    <t xml:space="preserve">Прицепы </t>
  </si>
  <si>
    <t>Повтор</t>
  </si>
  <si>
    <t>Отдел закупок и материально - технического снабжения:</t>
  </si>
  <si>
    <t>Услуги по размещению объявлений в печатных изданиях</t>
  </si>
  <si>
    <t>Группа автоматизации и информационным технологиям и связи:</t>
  </si>
  <si>
    <t>61.10.11.06.01.00.00</t>
  </si>
  <si>
    <t>Услуги фиксированной местной, междугородней, международной телефонной связи  - доступ и пользование</t>
  </si>
  <si>
    <t>70.22.11.20.12.00.00</t>
  </si>
  <si>
    <t>Услуги консультационные по разработке, внедрению и подготовке к сертификации систем менеджмента</t>
  </si>
  <si>
    <t>Итого по товарам:</t>
  </si>
  <si>
    <t>Итого по работам:</t>
  </si>
  <si>
    <t>Итого по услугам:</t>
  </si>
  <si>
    <t>Должность</t>
  </si>
  <si>
    <t>Визы</t>
  </si>
  <si>
    <t>Подпись</t>
  </si>
  <si>
    <t>Ф.И.О.</t>
  </si>
  <si>
    <t>Заместитель директора по производству</t>
  </si>
  <si>
    <t>Сугиров Б.У.</t>
  </si>
  <si>
    <t>Начальник отдела бизнес - планирования и экономического анализа</t>
  </si>
  <si>
    <t>Жакишева Ж.А.</t>
  </si>
  <si>
    <t>Начальник производственно- технического отдела</t>
  </si>
  <si>
    <t>Кошен А.Б.</t>
  </si>
  <si>
    <t>Главный бухгалтер</t>
  </si>
  <si>
    <t>Джанахметова М.Г.</t>
  </si>
  <si>
    <t>Начальник охраны труда, окружающей среды и безопасности движения</t>
  </si>
  <si>
    <t>Маринцев А.Е.</t>
  </si>
  <si>
    <t xml:space="preserve">Руководитель отдела главного механика </t>
  </si>
  <si>
    <t>Кушеров Е.М.</t>
  </si>
  <si>
    <t>Начальник центральной диспетчерской службы</t>
  </si>
  <si>
    <t>Салимбетов И.</t>
  </si>
  <si>
    <t>Начальник социально-административно хозяйственного отдела</t>
  </si>
  <si>
    <t>Кожиков К.</t>
  </si>
  <si>
    <t>Руководитель группы автоматизации и информационным технологиям и связи</t>
  </si>
  <si>
    <t>Смагулов Е.</t>
  </si>
  <si>
    <t>Руководитель юридической группы</t>
  </si>
  <si>
    <t>Шегиров С.К.</t>
  </si>
  <si>
    <t>Начальник отдела по управлению человеческими ресурсами</t>
  </si>
  <si>
    <t>Сатыбалдиева Г.Т.</t>
  </si>
  <si>
    <t>Начальник отдела закупок и материально-технического снабжения</t>
  </si>
  <si>
    <t>Тлеумагамбетов Б.А.</t>
  </si>
  <si>
    <t>Услуги абоненскому и тех.обслуживанию GPS</t>
  </si>
  <si>
    <t>Услуги мониторинга за автотранспортными средствами посредством системы GPS-мониторинга</t>
  </si>
  <si>
    <t>МУТТ п.Ынтымак и г.Актау</t>
  </si>
  <si>
    <t>Услуги по аренде гаража</t>
  </si>
  <si>
    <t xml:space="preserve">2. Работы </t>
  </si>
  <si>
    <t>РК, Мангистауская область,Каракиянский р-он,п.Мунайшы,ЖУТТ</t>
  </si>
  <si>
    <t>в течение 60 календарных дней, после заключение договора</t>
  </si>
  <si>
    <t>По заявке заказчика</t>
  </si>
  <si>
    <t>трансмиссионное, марка ТМ-2-9</t>
  </si>
  <si>
    <t>19.20.29.550.000.00.0168.000000000003</t>
  </si>
  <si>
    <t>1 Т-П</t>
  </si>
  <si>
    <t>3 Т-П</t>
  </si>
  <si>
    <t>4 Т-П</t>
  </si>
  <si>
    <t>5 Т-П</t>
  </si>
  <si>
    <t>6 Т-П</t>
  </si>
  <si>
    <t>7 Т-П</t>
  </si>
  <si>
    <t>8 Т-П</t>
  </si>
  <si>
    <t>9 Т-П</t>
  </si>
  <si>
    <t>10 Т-П</t>
  </si>
  <si>
    <t>11 Т-П</t>
  </si>
  <si>
    <t>12 Т-П</t>
  </si>
  <si>
    <t>13 Т-П</t>
  </si>
  <si>
    <t>14 Т-П</t>
  </si>
  <si>
    <t>15 Т-П</t>
  </si>
  <si>
    <t>16 Т-П</t>
  </si>
  <si>
    <t>17 Т-П</t>
  </si>
  <si>
    <t>18 Т-П</t>
  </si>
  <si>
    <t>19 Т-П</t>
  </si>
  <si>
    <t>20 Т-П</t>
  </si>
  <si>
    <t>21 Т-П</t>
  </si>
  <si>
    <t>22 Т-П</t>
  </si>
  <si>
    <t>23 Т-П</t>
  </si>
  <si>
    <t>24 Т-П</t>
  </si>
  <si>
    <t>25 Т-П</t>
  </si>
  <si>
    <t>26 Т-П</t>
  </si>
  <si>
    <t>27 Т-П</t>
  </si>
  <si>
    <t>28 Т-П</t>
  </si>
  <si>
    <t>29 Т-П</t>
  </si>
  <si>
    <t>30 Т-П</t>
  </si>
  <si>
    <t>31 Т-П</t>
  </si>
  <si>
    <t>32 Т-П</t>
  </si>
  <si>
    <t>33 Т-П</t>
  </si>
  <si>
    <t>34 Т-П</t>
  </si>
  <si>
    <t>35 Т-П</t>
  </si>
  <si>
    <t>36 Т-П</t>
  </si>
  <si>
    <t>37 Т-П</t>
  </si>
  <si>
    <t>38 Т-П</t>
  </si>
  <si>
    <t>39 Т-П</t>
  </si>
  <si>
    <t>40 Т-П</t>
  </si>
  <si>
    <t>41 Т-П</t>
  </si>
  <si>
    <t>42 Т-П</t>
  </si>
  <si>
    <t>43 Т-П</t>
  </si>
  <si>
    <t>44 Т-П</t>
  </si>
  <si>
    <t>45 Т-П</t>
  </si>
  <si>
    <t>46 Т-П</t>
  </si>
  <si>
    <t>47 Т-П</t>
  </si>
  <si>
    <t>48 Т-П</t>
  </si>
  <si>
    <t>49 Т-П</t>
  </si>
  <si>
    <t>50 Т-П</t>
  </si>
  <si>
    <t>51 Т-П</t>
  </si>
  <si>
    <t>52 Т-П</t>
  </si>
  <si>
    <t>53 Т-П</t>
  </si>
  <si>
    <t>54 Т-П</t>
  </si>
  <si>
    <t>55 Т-П</t>
  </si>
  <si>
    <t>56 Т-П</t>
  </si>
  <si>
    <t>57 Т-П</t>
  </si>
  <si>
    <t>58 Т-П</t>
  </si>
  <si>
    <t>59 Т-П</t>
  </si>
  <si>
    <t>60 Т-П</t>
  </si>
  <si>
    <t>61 Т-П</t>
  </si>
  <si>
    <t>62 Т-П</t>
  </si>
  <si>
    <t>63 Т-П</t>
  </si>
  <si>
    <t>64 Т-П</t>
  </si>
  <si>
    <t>65 Т-П</t>
  </si>
  <si>
    <t>66 Т-П</t>
  </si>
  <si>
    <t>67 Т-П</t>
  </si>
  <si>
    <t>68 Т-П</t>
  </si>
  <si>
    <t>69 Т-П</t>
  </si>
  <si>
    <t>70 Т-П</t>
  </si>
  <si>
    <t>71 Т-П</t>
  </si>
  <si>
    <t>72 Т-П</t>
  </si>
  <si>
    <t>73 Т-П</t>
  </si>
  <si>
    <t>74 Т-П</t>
  </si>
  <si>
    <t>75 Т-П</t>
  </si>
  <si>
    <t>76 Т-П</t>
  </si>
  <si>
    <t>77 Т-П</t>
  </si>
  <si>
    <t>78 Т-П</t>
  </si>
  <si>
    <t>79 Т-П</t>
  </si>
  <si>
    <t>80 Т-П</t>
  </si>
  <si>
    <t>81 Т-П</t>
  </si>
  <si>
    <t>82 Т-П</t>
  </si>
  <si>
    <t>83 Т-П</t>
  </si>
  <si>
    <t>84 Т-П</t>
  </si>
  <si>
    <t>85 Т-П</t>
  </si>
  <si>
    <t>86 Т-П</t>
  </si>
  <si>
    <t>87 Т-П</t>
  </si>
  <si>
    <t>88 Т-П</t>
  </si>
  <si>
    <t>89 Т-П</t>
  </si>
  <si>
    <t>90 Т-П</t>
  </si>
  <si>
    <t>91 Т-П</t>
  </si>
  <si>
    <t>92 Т-П</t>
  </si>
  <si>
    <t>93 Т-П</t>
  </si>
  <si>
    <t>94 Т-П</t>
  </si>
  <si>
    <t>95 Т-П</t>
  </si>
  <si>
    <t>96 Т-П</t>
  </si>
  <si>
    <t>97 Т-П</t>
  </si>
  <si>
    <t>98 Т-П</t>
  </si>
  <si>
    <t>99 Т-П</t>
  </si>
  <si>
    <t>100 Т-П</t>
  </si>
  <si>
    <t>101 Т-П</t>
  </si>
  <si>
    <t>102 Т-П</t>
  </si>
  <si>
    <t>103 Т-П</t>
  </si>
  <si>
    <t>104 Т-П</t>
  </si>
  <si>
    <t>105 Т-П</t>
  </si>
  <si>
    <t>106 Т-П</t>
  </si>
  <si>
    <t>107 Т-П</t>
  </si>
  <si>
    <t>108 Т-П</t>
  </si>
  <si>
    <t>109 Т-П</t>
  </si>
  <si>
    <t>110 Т-П</t>
  </si>
  <si>
    <t>111 Т-П</t>
  </si>
  <si>
    <t>112 Т-П</t>
  </si>
  <si>
    <t>113 Т-П</t>
  </si>
  <si>
    <t>114 Т-П</t>
  </si>
  <si>
    <t>115 Т-П</t>
  </si>
  <si>
    <t>116 Т-П</t>
  </si>
  <si>
    <t>117 Т-П</t>
  </si>
  <si>
    <t>118 Т-П</t>
  </si>
  <si>
    <t>119 Т-П</t>
  </si>
  <si>
    <t>120 Т-П</t>
  </si>
  <si>
    <t>121 Т-П</t>
  </si>
  <si>
    <t>122 Т-П</t>
  </si>
  <si>
    <t>123 Т-П</t>
  </si>
  <si>
    <t>124 Т-П</t>
  </si>
  <si>
    <t>125 Т-П</t>
  </si>
  <si>
    <t>126 Т-П</t>
  </si>
  <si>
    <t>127 Т-П</t>
  </si>
  <si>
    <t>128 Т-П</t>
  </si>
  <si>
    <t>129 Т-П</t>
  </si>
  <si>
    <t>130 Т-П</t>
  </si>
  <si>
    <t>131 Т-П</t>
  </si>
  <si>
    <t>132 Т-П</t>
  </si>
  <si>
    <t>133 Т-П</t>
  </si>
  <si>
    <t>134 Т-П</t>
  </si>
  <si>
    <t>135 Т-П</t>
  </si>
  <si>
    <t>136 Т-П</t>
  </si>
  <si>
    <t>137 Т-П</t>
  </si>
  <si>
    <t>138 Т-П</t>
  </si>
  <si>
    <t>139 Т-П</t>
  </si>
  <si>
    <t>140 Т-П</t>
  </si>
  <si>
    <t>141 Т-П</t>
  </si>
  <si>
    <t>142 Т-П</t>
  </si>
  <si>
    <t>143 Т-П</t>
  </si>
  <si>
    <t>144 Т-П</t>
  </si>
  <si>
    <t>145 Т-П</t>
  </si>
  <si>
    <t>146 Т-П</t>
  </si>
  <si>
    <t>147 Т-П</t>
  </si>
  <si>
    <t>148 Т-П</t>
  </si>
  <si>
    <t>149 Т-П</t>
  </si>
  <si>
    <t>150 Т-П</t>
  </si>
  <si>
    <t>151 Т-П</t>
  </si>
  <si>
    <t>152 Т-П</t>
  </si>
  <si>
    <t>153 Т-П</t>
  </si>
  <si>
    <t>154 Т-П</t>
  </si>
  <si>
    <t>155 Т-П</t>
  </si>
  <si>
    <t>156 Т-П</t>
  </si>
  <si>
    <t>157 Т-П</t>
  </si>
  <si>
    <t>158 Т-П</t>
  </si>
  <si>
    <t>159 Т-П</t>
  </si>
  <si>
    <t>160 Т-П</t>
  </si>
  <si>
    <t>161 Т-П</t>
  </si>
  <si>
    <t>162 Т-П</t>
  </si>
  <si>
    <t>163 Т-П</t>
  </si>
  <si>
    <t>164 Т-П</t>
  </si>
  <si>
    <t>165 Т-П</t>
  </si>
  <si>
    <t>166 Т-П</t>
  </si>
  <si>
    <t>167 Т-П</t>
  </si>
  <si>
    <t>168 Т-П</t>
  </si>
  <si>
    <t>169 Т-П</t>
  </si>
  <si>
    <t>170 Т-П</t>
  </si>
  <si>
    <t>171 Т-П</t>
  </si>
  <si>
    <t>172 Т-П</t>
  </si>
  <si>
    <t>173 Т-П</t>
  </si>
  <si>
    <t>174 Т-П</t>
  </si>
  <si>
    <t>175 Т-П</t>
  </si>
  <si>
    <t>176 Т-П</t>
  </si>
  <si>
    <t>177 Т-П</t>
  </si>
  <si>
    <t>178 Т-П</t>
  </si>
  <si>
    <t>179 Т-П</t>
  </si>
  <si>
    <t>180 Т-П</t>
  </si>
  <si>
    <t>181 Т-П</t>
  </si>
  <si>
    <t>182 Т-П</t>
  </si>
  <si>
    <t>183 Т-П</t>
  </si>
  <si>
    <t>184 Т-П</t>
  </si>
  <si>
    <t>185 Т-П</t>
  </si>
  <si>
    <t>186 Т-П</t>
  </si>
  <si>
    <t>187 Т-П</t>
  </si>
  <si>
    <t>188 Т-П</t>
  </si>
  <si>
    <t>189 Т-П</t>
  </si>
  <si>
    <t>190 Т-П</t>
  </si>
  <si>
    <t>191 Т-П</t>
  </si>
  <si>
    <t>192 Т-П</t>
  </si>
  <si>
    <t>193 Т-П</t>
  </si>
  <si>
    <t>194 Т-П</t>
  </si>
  <si>
    <t>195 Т-П</t>
  </si>
  <si>
    <t>196 Т-П</t>
  </si>
  <si>
    <t>197 Т-П</t>
  </si>
  <si>
    <t>198 Т-П</t>
  </si>
  <si>
    <t>199 Т-П</t>
  </si>
  <si>
    <t>200 Т-П</t>
  </si>
  <si>
    <t>201 Т-П</t>
  </si>
  <si>
    <t>202 Т-П</t>
  </si>
  <si>
    <t>203 Т-П</t>
  </si>
  <si>
    <t>204 Т-П</t>
  </si>
  <si>
    <t>205 Т-П</t>
  </si>
  <si>
    <t>206 Т-П</t>
  </si>
  <si>
    <t>207 Т-П</t>
  </si>
  <si>
    <t>208 Т-П</t>
  </si>
  <si>
    <t>209 Т-П</t>
  </si>
  <si>
    <t>210 Т-П</t>
  </si>
  <si>
    <t>211 Т-П</t>
  </si>
  <si>
    <t>212 Т-П</t>
  </si>
  <si>
    <t>213 Т-П</t>
  </si>
  <si>
    <t>214 Т-П</t>
  </si>
  <si>
    <t>215 Т-П</t>
  </si>
  <si>
    <t>216 Т-П</t>
  </si>
  <si>
    <t>217 Т-П</t>
  </si>
  <si>
    <t>218 Т-П</t>
  </si>
  <si>
    <t>219 Т-П</t>
  </si>
  <si>
    <t>220 Т-П</t>
  </si>
  <si>
    <t>221 Т-П</t>
  </si>
  <si>
    <t>222 Т-П</t>
  </si>
  <si>
    <t>223 Т-П</t>
  </si>
  <si>
    <t>224 Т-П</t>
  </si>
  <si>
    <t>225 Т-П</t>
  </si>
  <si>
    <t>226 Т-П</t>
  </si>
  <si>
    <t>227 Т-П</t>
  </si>
  <si>
    <t>228 Т-П</t>
  </si>
  <si>
    <t>229 Т-П</t>
  </si>
  <si>
    <t>230 Т-П</t>
  </si>
  <si>
    <t>231 Т-П</t>
  </si>
  <si>
    <t>232 Т-П</t>
  </si>
  <si>
    <t>233 Т-П</t>
  </si>
  <si>
    <t>234 Т-П</t>
  </si>
  <si>
    <t>235 Т-П</t>
  </si>
  <si>
    <t>236 Т-П</t>
  </si>
  <si>
    <t>237 Т-П</t>
  </si>
  <si>
    <t>238 Т-П</t>
  </si>
  <si>
    <t>239 Т-П</t>
  </si>
  <si>
    <t>240 Т-П</t>
  </si>
  <si>
    <t>241 Т-П</t>
  </si>
  <si>
    <t>242 Т-П</t>
  </si>
  <si>
    <t>243 Т-П</t>
  </si>
  <si>
    <t>244 Т-П</t>
  </si>
  <si>
    <t>245 Т-П</t>
  </si>
  <si>
    <t>246 Т-П</t>
  </si>
  <si>
    <t>247 Т-П</t>
  </si>
  <si>
    <t>248 Т-П</t>
  </si>
  <si>
    <t>249 Т-П</t>
  </si>
  <si>
    <t>250 Т-П</t>
  </si>
  <si>
    <t>251 Т-П</t>
  </si>
  <si>
    <t>252 Т-П</t>
  </si>
  <si>
    <t>253 Т-П</t>
  </si>
  <si>
    <t>254 Т-П</t>
  </si>
  <si>
    <t>255 Т-П</t>
  </si>
  <si>
    <t>256 Т-П</t>
  </si>
  <si>
    <t>257 Т-П</t>
  </si>
  <si>
    <t>258 Т-П</t>
  </si>
  <si>
    <t>259 Т-П</t>
  </si>
  <si>
    <t>260 Т-П</t>
  </si>
  <si>
    <t>261 Т-П</t>
  </si>
  <si>
    <t>262 Т-П</t>
  </si>
  <si>
    <t>263 Т-П</t>
  </si>
  <si>
    <t>264 Т-П</t>
  </si>
  <si>
    <t>265 Т-П</t>
  </si>
  <si>
    <t>266 Т-П</t>
  </si>
  <si>
    <t>267 Т-П</t>
  </si>
  <si>
    <t>268 Т-П</t>
  </si>
  <si>
    <t>269 Т-П</t>
  </si>
  <si>
    <t>270 Т-П</t>
  </si>
  <si>
    <t>271 Т-П</t>
  </si>
  <si>
    <t>272 Т-П</t>
  </si>
  <si>
    <t>273 Т-П</t>
  </si>
  <si>
    <t>274 Т-П</t>
  </si>
  <si>
    <t>275 Т-П</t>
  </si>
  <si>
    <t>276 Т-П</t>
  </si>
  <si>
    <t>277 Т-П</t>
  </si>
  <si>
    <t>278 Т-П</t>
  </si>
  <si>
    <t>279 Т-П</t>
  </si>
  <si>
    <t>280 Т-П</t>
  </si>
  <si>
    <t>281 Т-П</t>
  </si>
  <si>
    <t>282 Т-П</t>
  </si>
  <si>
    <t>283 Т-П</t>
  </si>
  <si>
    <t>284 Т-П</t>
  </si>
  <si>
    <t>285 Т-П</t>
  </si>
  <si>
    <t>286 Т-П</t>
  </si>
  <si>
    <t>287 Т-П</t>
  </si>
  <si>
    <t>288 Т-П</t>
  </si>
  <si>
    <t>289 Т-П</t>
  </si>
  <si>
    <t>290 Т-П</t>
  </si>
  <si>
    <t>291 Т-П</t>
  </si>
  <si>
    <t>292 Т-П</t>
  </si>
  <si>
    <t>293 Т-П</t>
  </si>
  <si>
    <t>294 Т-П</t>
  </si>
  <si>
    <t>295 Т-П</t>
  </si>
  <si>
    <t>296 Т-П</t>
  </si>
  <si>
    <t>297 Т-П</t>
  </si>
  <si>
    <t>298 Т-П</t>
  </si>
  <si>
    <t>299 Т-П</t>
  </si>
  <si>
    <t>300 Т-П</t>
  </si>
  <si>
    <t>301 Т-П</t>
  </si>
  <si>
    <t>302 Т-П</t>
  </si>
  <si>
    <t>303 Т-П</t>
  </si>
  <si>
    <t>304 Т-П</t>
  </si>
  <si>
    <t>305 Т-П</t>
  </si>
  <si>
    <t>306 Т-П</t>
  </si>
  <si>
    <t>307 Т-П</t>
  </si>
  <si>
    <t>308 Т-П</t>
  </si>
  <si>
    <t>309 Т-П</t>
  </si>
  <si>
    <t>310 Т-П</t>
  </si>
  <si>
    <t>311 Т-П</t>
  </si>
  <si>
    <t>312 Т-П</t>
  </si>
  <si>
    <t>313 Т-П</t>
  </si>
  <si>
    <t>314 Т-П</t>
  </si>
  <si>
    <t>315 Т-П</t>
  </si>
  <si>
    <t>316 Т-П</t>
  </si>
  <si>
    <t>317 Т-П</t>
  </si>
  <si>
    <t>318 Т-П</t>
  </si>
  <si>
    <t>319 Т-П</t>
  </si>
  <si>
    <t>320 Т-П</t>
  </si>
  <si>
    <t>321 Т-П</t>
  </si>
  <si>
    <t>322 Т-П</t>
  </si>
  <si>
    <t>323 Т-П</t>
  </si>
  <si>
    <t>324 Т-П</t>
  </si>
  <si>
    <t>325 Т-П</t>
  </si>
  <si>
    <t>326 Т-П</t>
  </si>
  <si>
    <t>327 Т-П</t>
  </si>
  <si>
    <t>328 Т-П</t>
  </si>
  <si>
    <t>329 Т-П</t>
  </si>
  <si>
    <t>330 Т-П</t>
  </si>
  <si>
    <t>331 Т-П</t>
  </si>
  <si>
    <t>1 У-П</t>
  </si>
  <si>
    <t>2 У-П</t>
  </si>
  <si>
    <t>3 У-П</t>
  </si>
  <si>
    <t>4 У-П</t>
  </si>
  <si>
    <t>5 У-П</t>
  </si>
  <si>
    <t>6 У-П</t>
  </si>
  <si>
    <t>7 У-П</t>
  </si>
  <si>
    <t>8 У-П</t>
  </si>
  <si>
    <t>9 У-П</t>
  </si>
  <si>
    <t>10 У-П</t>
  </si>
  <si>
    <t>11 У-П</t>
  </si>
  <si>
    <t>12 У-П</t>
  </si>
  <si>
    <t>13 У-П</t>
  </si>
  <si>
    <t>14 У-П</t>
  </si>
  <si>
    <t>15 У-П</t>
  </si>
  <si>
    <t>16 У-П</t>
  </si>
  <si>
    <t>17 У-П</t>
  </si>
  <si>
    <t>18 У-П</t>
  </si>
  <si>
    <t>19 У-П</t>
  </si>
  <si>
    <t>20 У-П</t>
  </si>
  <si>
    <t>21 У-П</t>
  </si>
  <si>
    <t>22 У-П</t>
  </si>
  <si>
    <t>23 У-П</t>
  </si>
  <si>
    <t>24 У-П</t>
  </si>
  <si>
    <t>25 У-П</t>
  </si>
  <si>
    <t>26 У-П</t>
  </si>
  <si>
    <t>27 У-П</t>
  </si>
  <si>
    <t>28 У-П</t>
  </si>
  <si>
    <t>29 У-П</t>
  </si>
  <si>
    <t>30 У-П</t>
  </si>
  <si>
    <t>31 У-П</t>
  </si>
  <si>
    <t>32 У-П</t>
  </si>
  <si>
    <t>33 У-П</t>
  </si>
  <si>
    <t>34 У-П</t>
  </si>
  <si>
    <t>35 У-П</t>
  </si>
  <si>
    <t>36 У-П</t>
  </si>
  <si>
    <t>37 У-П</t>
  </si>
  <si>
    <t xml:space="preserve">Перечень первоочередных закупок товаров, работ и услуг  на 2017 год  по ТОО "Ойл Транспорт Корпорейшэн" </t>
  </si>
  <si>
    <r>
      <t>№</t>
    </r>
    <r>
      <rPr>
        <b/>
        <u val="single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    от "26  " октября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2016г.</t>
    </r>
  </si>
  <si>
    <t>2017</t>
  </si>
  <si>
    <t>Автошина 6,50R 16 TL</t>
  </si>
  <si>
    <t xml:space="preserve">Автошина 7,00R 16 </t>
  </si>
  <si>
    <t>Моторное масла синтетическое масло SAE5W40</t>
  </si>
  <si>
    <t>компрессорное масло КС-19 ГОСТ-9243-75 или КЗ-20 ТУ 38 401700</t>
  </si>
  <si>
    <t>Тосол температура начала замерзания  не выше -40 °С, прозрачная однородная окрашенная жидкость без механических примесей</t>
  </si>
  <si>
    <t>Тормозная жидкость</t>
  </si>
  <si>
    <t>Д/т летнее талон ЖУТТ</t>
  </si>
  <si>
    <t>Д/т летнее талон МУТТ</t>
  </si>
  <si>
    <t>Д/т летнее талон БУТТ</t>
  </si>
  <si>
    <t>Д/т летнее налив ЖУТТ</t>
  </si>
  <si>
    <t>Д/т летнее налив БУТТ</t>
  </si>
  <si>
    <t>Д/т летнее Ынтымак налив МУТТ</t>
  </si>
  <si>
    <t>Д/т зимнее Ынтымак налив МУТТ</t>
  </si>
  <si>
    <t>Д/т зимн  талон МУТТ (вахта)</t>
  </si>
  <si>
    <t>Д/т летнее  талон МУТТ (вахта)</t>
  </si>
  <si>
    <t>Приобретение природного газа для отопление ЖУТТ</t>
  </si>
  <si>
    <t>Приобретение природного газа для отопление МУТТ</t>
  </si>
  <si>
    <t>Запасные части а/м Daewoo BH-117Авто лампа  задние90962254369096225436</t>
  </si>
  <si>
    <t>Запасные части а/м Daewoo BH-121Автолампа  фарный переднийBGH 007157541  BULB</t>
  </si>
  <si>
    <t>Запасные части а/м Daewoo BH-122Амортизатор  задний96749902 /SHOCKABSORBE  A</t>
  </si>
  <si>
    <t>Запасные части а/м Daewoo BH-124Диск  сцепления нажимной96779864  PRESSURE  PLAYE  A</t>
  </si>
  <si>
    <t>Запасные части а/м ДЭУ (пр-во китай)Амортизатор   переднийSHOCK absorber Front  553720363B</t>
  </si>
  <si>
    <t>Запасные части а/м ДЭУ (пр-во китай)Амортизатор  заднийSHOCK absorber REAR  553720364B</t>
  </si>
  <si>
    <t>Запасные части а/м ДЭУ (пр-во китай)Водяной насосLGLFD5A51CK200226</t>
  </si>
  <si>
    <t>Запасные части а/м ДЭУ (пр-во китай)Дворник  стеклоочистителяWiper bIade DQ080804</t>
  </si>
  <si>
    <t>Запасные части а/м ДЭУ (пр-во китай)Диск сцепления ведомыйCiutch driven disc assy 553410200B</t>
  </si>
  <si>
    <t>Запасные части а/м ДЭУ (пр-во китай)Диск сцепления нажимнойCiuth case compressing disc assy 553410100B</t>
  </si>
  <si>
    <t>Запасные части а/м ДЭУ (пр-во китай)Комбинированные фонари задние Combination Iamp ReaR (LH) DQ010544</t>
  </si>
  <si>
    <t>Запасные части а/м ДЭУ (пр-во китай)Комбинированные фонари задниеCombination Iamp ReaR (RH) DQ010543</t>
  </si>
  <si>
    <t>Запасные части а/м ДЭУ (пр-во китай)Компрессор воздушныйLGLFD5A51CK200226</t>
  </si>
  <si>
    <t>Запасные части а/м ДЭУ (пр-во китай)Накладка тормозная задняяLGLFD5A51CK200226</t>
  </si>
  <si>
    <t>Запасные части а/м ДЭУ (пр-во китай)Накладка тормозная передняяLGLFD5A51CK200226</t>
  </si>
  <si>
    <t>Запасные части а/м ДЭУ (пр-во китай)Ремень  B69/17X1785</t>
  </si>
  <si>
    <t>Запасные части а/м ДЭУ (пр-во китай)Ремень  GDX SPA 1280</t>
  </si>
  <si>
    <t>Запасные части а/м ДЭУ (пр-во китай)Ремень  SPA 1030</t>
  </si>
  <si>
    <t>Запасные части а/м ДЭУ (пр-во китай)Ремень  V13X1030LA</t>
  </si>
  <si>
    <t>Запасные части а/м ДЭУ (пр-во китай)Ремень  V15X1090</t>
  </si>
  <si>
    <t>Запасные части а/м ДЭУ (пр-во китай)Ремень  В 40/17  х 1050</t>
  </si>
  <si>
    <t>Запасные части а/м ДЭУ (пр-во китай)Ремень  В 72/17х1850</t>
  </si>
  <si>
    <t>Запасные части а/м ДЭУ (пр-во китай)Стекло боковоеLGLFD5A51CK200226</t>
  </si>
  <si>
    <t>Запасные части а/м ДЭУ (пр-во китай)фильтр  воздушныйAir filter assy 563210100</t>
  </si>
  <si>
    <t>Запасные части а/м ДЭУ (пр-во китай)Фильтр маслянныйLGLFD5A51CK200226</t>
  </si>
  <si>
    <t>Запасные части а/м ДЭУ (пр-во китай)Фильтр топливныйLGLFD5A51CK200226</t>
  </si>
  <si>
    <t>Запасные части а/м ТОЙОТА КОАСТЕРАмортизатор   переднийABSORBER ASSY SHOCK FRONT RH 48510</t>
  </si>
  <si>
    <t>Запасные части а/м ТОЙОТА КОАСТЕРАмортизатор  заднийABSORBER ASSY SHOCK REAR LH 48540</t>
  </si>
  <si>
    <t>Запасные части а/м ТОЙОТА КОАСТЕРБампер задн. В сбореBUMPER ASSY  REAR 52151</t>
  </si>
  <si>
    <t>Запасные части а/м ТОЙОТА КОАСТЕРБампер передн в сбореBUMPER ASSY FRONT 52111</t>
  </si>
  <si>
    <t>Запасные части а/м ТОЙОТА КОАСТЕРБензонасосFUEL  PUMP PIPE      23-01</t>
  </si>
  <si>
    <t>Запасные части а/м ТОЙОТА КОАСТЕРВентилятор в сборе16361-41071</t>
  </si>
  <si>
    <t>Запасные части а/м ТОЙОТА КОАСТЕРВилка сцепления31204-20071</t>
  </si>
  <si>
    <t>Запасные части а/м ТОЙОТА КОАСТЕРВодяной  насосPUMP  ASSY WATER  16100</t>
  </si>
  <si>
    <t>Запасные части а/м ТОЙОТА КОАСТЕРВоздушный  фильтрCLEANER ASSY AIR 17700</t>
  </si>
  <si>
    <t>Запасные части а/м ТОЙОТА КОАСТЕРВтулки рессора90389-16018</t>
  </si>
  <si>
    <t xml:space="preserve">Запасные части а/м ТОЙОТА КОАСТЕРГенератор 100 амперALTERNATOR ASSY 27020-75460     </t>
  </si>
  <si>
    <t>Запасные части а/м ТОЙОТА КОАСТЕРДеффизор16711-75120</t>
  </si>
  <si>
    <t xml:space="preserve">Запасные части а/м ТОЙОТА КОАСТЕРДиск  сцепления  ведомыйCover Assy </t>
  </si>
  <si>
    <t>Запасные части а/м ТОЙОТА КОАСТЕРДиск  сцепления  ведущийCOVER ASSY CLUTCH 31210</t>
  </si>
  <si>
    <t>Запасные части а/м ТОЙОТА КОАСТЕРКрестовинаSPIDER KIT UNIVERSAL JOINT 04371</t>
  </si>
  <si>
    <t>Запасные части а/м ТОЙОТА КОАСТЕРЛобовое  стеклоGLASS WINDSHIELD 56111-36070</t>
  </si>
  <si>
    <t>Запасные части а/м ТОЙОТА КОАСТЕРМаслянный  фильтрFiLTeR SUB-ASSY OiL 15601</t>
  </si>
  <si>
    <t>Запасные части а/м ТОЙОТА КОАСТЕРПодшипник  внутрений  передний ступицыBEARING FOR FRONT AXLEHUBINNER RH 43501</t>
  </si>
  <si>
    <t>Запасные части а/м ТОЙОТА КОАСТЕРПодшипник передний  наружный ступицыBEARING FOR FRONT AXLEHUB OUTER RH 43501N</t>
  </si>
  <si>
    <t>Запасные части а/м ТОЙОТА КОАСТЕРРемень    ГРМ16361А</t>
  </si>
  <si>
    <t>Запасные части а/м ТОЙОТА КОАСТЕРРемень кондиционера99365-H0990</t>
  </si>
  <si>
    <t>Запасные части а/м ТОЙОТА КОАСТЕРРессора задняя48210-3B860</t>
  </si>
  <si>
    <t>Запасные части а/м ТОЙОТА КОАСТЕРСайлемблокиBUSH FRONT LOWER ARM NO 2 LH  48655 E</t>
  </si>
  <si>
    <t>Запасные части а/м ТОЙОТА КОАСТЕРСальник    задней ступицыLTGFK4184C4002589</t>
  </si>
  <si>
    <t>Запасные части а/м ТОЙОТА КОАСТЕРСальник полуоси90310-38033</t>
  </si>
  <si>
    <t>Запасные части а/м ТОЙОТА КОАСТЕРСвечи  зажиганияPLUG SPARK 19100P</t>
  </si>
  <si>
    <t>Запасные части а/м ТОЙОТА КОАСТЕРСтекло боковоеLTGFK4184C4002589</t>
  </si>
  <si>
    <t>Запасные части а/м ТОЙОТА КОАСТЕРСтекло задняяLTGFK4184C4002589</t>
  </si>
  <si>
    <t>Запасные части а/м ТОЙОТА КОАСТЕРТопливный  фильтрFUEL FiLTER 23-02</t>
  </si>
  <si>
    <t>Запасные части а/м ТОЙОТА КОАСТЕРТормозная  накладка  задняяSHOE KIT REAR BRAKE 04495</t>
  </si>
  <si>
    <t>Запасные части а/м ТОЙОТА КОАСТЕРФара  передняя  левая, праваяHEADLAMP ASSY LH  81150</t>
  </si>
  <si>
    <t>Запасные части а/м ТОЙОТА КОАСТЕРФорсунки 23209-79186</t>
  </si>
  <si>
    <t>Запасные части а/м ТОЙОТА КОАСТЕРШаровая  опора  нижний с рычагомAPM SUB-ASSY FRONT  48605-39015 правая</t>
  </si>
  <si>
    <t>Запасные части KID  6796 GE3 HIGERавтолампа  указатель  поворотаturn signal 37A07-26010</t>
  </si>
  <si>
    <t>Запасные части KID  6796 GE3 HIGERАвтолампа  фарный  заднийieft rear lamp 37HA1-73100-AMP</t>
  </si>
  <si>
    <t>Запасные части KID  6796 GE3 HIGERАмортизатор  заднийshok absorber assy 295B1-03020 01020</t>
  </si>
  <si>
    <t>Запасные части KID  6796 GE3 HIGERАмортизатор  переднийshok absorber assy 295B1-03010 01020</t>
  </si>
  <si>
    <t>Запасные части KID  6796 GE3 HIGERВодяной  насосwater pump assy 13HA1-07510</t>
  </si>
  <si>
    <t>Запасные части KID  6796 GE3 HIGERВоздушный  фильтрelement air cleaner 11H8-09611</t>
  </si>
  <si>
    <t>Запасные части KID  6796 GE3 HIGERВтулки задний стабилизатораLKLR1CS99CA593959</t>
  </si>
  <si>
    <t>Запасные части KID  6796 GE3 HIGERГенератор  в  сбореalternator 37A16-01001AB2</t>
  </si>
  <si>
    <t>Запасные части KID  6796 GE3 HIGERГруппа форсункиFuel nozzle 11E21-12514</t>
  </si>
  <si>
    <t>Запасные части KID  6796 GE3 HIGERДиск сцепления  ведомыйClutch driven discassy 16G42-01130BCKD</t>
  </si>
  <si>
    <t>Запасные части KID  6796 GE3 HIGERЗадний  тормозной  барабанbrake drum 35A16-02601</t>
  </si>
  <si>
    <t>Запасные части KID  6796 GE3 HIGERЗадний воздушный мешокairbag assy rear 29A23-35504</t>
  </si>
  <si>
    <t>Запасные части KID  6796 GE3 HIGERКлапан высотыheight valve assy 29sB1-43010</t>
  </si>
  <si>
    <t>Запасные части KID  6796 GE3 HIGERКомпрессор кондиционера</t>
  </si>
  <si>
    <t>Запасные части KID  6796 GE3 HIGERЛевое  зеркало  заднего  обзораrear view mirror 82HA1-02200-B</t>
  </si>
  <si>
    <t>Запасные части KID  6796 GE3 HIGERМаслянный  фильтр430-10120-20A</t>
  </si>
  <si>
    <t>Запасные части KID  6796 GE3 HIGERМеханизм  движение  насоса  двериmoving mechanism and pump 61QA1-08000</t>
  </si>
  <si>
    <t>Запасные части KID  6796 GE3 HIGERНаконечник рулевой тягиLKLR1CS99CA593959</t>
  </si>
  <si>
    <t>Запасные части KID  6796 GE3 HIGERПакетник обогревателя LKLR1CS99CA593959</t>
  </si>
  <si>
    <t>Запасные части KID  6796 GE3 HIGERПередний  воздушный  мешокairbag assy 29R14-35501</t>
  </si>
  <si>
    <t>Запасные части KID  6796 GE3 HIGERПравое  зеркало  заднего  обзораrear view mirror 82HA1-02100-B</t>
  </si>
  <si>
    <t>Запасные части KID  6796 GE3 HIGERРадиатор  в  сбореradiator assy 13HA3-13001-JD</t>
  </si>
  <si>
    <t>Запасные части KID  6796 GE3 HIGERРемень8PK1070G-0206/1307012A-C50</t>
  </si>
  <si>
    <t>Запасные части KID  6796 GE3 HIGERРеменьAV22X1115</t>
  </si>
  <si>
    <t>Запасные части KID  6796 GE3 HIGERРеменьAV22X1640</t>
  </si>
  <si>
    <t>Запасные части KID  6796 GE3 HIGERременьspa 1082-1531-1307050-c50</t>
  </si>
  <si>
    <t>Запасные части KID  6796 GE3 HIGERРеменьV 15X1710</t>
  </si>
  <si>
    <t>Запасные части KID  6796 GE3 HIGERСальник  задней  ступицыoil seal assy,Wheelhub 31A16-04507</t>
  </si>
  <si>
    <t>Запасные части KID  6796 GE3 HIGERСтартер  в сбореStarter assembly 10HA1-15510</t>
  </si>
  <si>
    <t>Запасные части KID  6796 GE3 HIGERСферический шрифт ball pin  HIGER29SE4-03511 KID 679 GE3</t>
  </si>
  <si>
    <t>Запасные части KID  6796 GE3 HIGERТерморегуляторLKLR1CS99CA593959</t>
  </si>
  <si>
    <t>Запасные части KID  6796 GE3 HIGERТопливный  фильтрA3000-1105020 11нA1-17510</t>
  </si>
  <si>
    <t>Запасные части KID  6796 GE3 HIGERТормозная  накладка   задняя430-10120-20A</t>
  </si>
  <si>
    <t>Запасные части KID  6796 GE3 HIGERТормозная  накладка   передняяA3000-1105020 11нA1-17510</t>
  </si>
  <si>
    <t>Запасные части HIGER  -6885 QАвтолампа  фарный  заднийieft rear lamp 37HA 1-73100-AMP</t>
  </si>
  <si>
    <t>Запасные части HIGER  -6885 QАмортизатор  заднийshock absorber assy 295B1-03020 01020</t>
  </si>
  <si>
    <t>Запасные части HIGER  -6885 QАмортизатор  переднийshock absorber assy 295B1-03010 01020</t>
  </si>
  <si>
    <t>Запасные части HIGER  -6885 QВоздушный  фильтрLKLR1DSDSBXBA567958</t>
  </si>
  <si>
    <t>Запасные части HIGER  -6885 QДиск сцепления  ведомый16QA9-01130B cIutch ciriven disc assy</t>
  </si>
  <si>
    <t>Запасные части HIGER  -6885 QЗадний  воздушный  мешокairbag assy rear 29A23-35504</t>
  </si>
  <si>
    <t>Запасные части HIGER  -6885 QКрестовинаcross shaft 22K69-01010/01001</t>
  </si>
  <si>
    <t>Запасные части HIGER  -6885 QМаслянный  фильтрLKLR1DSDSBXBA567958</t>
  </si>
  <si>
    <t>Запасные части HIGER  -6885 QПередний  воздушный  мешокwheel rim 31A11-01010</t>
  </si>
  <si>
    <t>Запасные части HIGER  -6885 QПодшипник  внутрений  ступицыbearing assy, front hub 30R03-01504</t>
  </si>
  <si>
    <t>Запасные части HIGER  -6885 QРемень  1420 х 301420 х 30</t>
  </si>
  <si>
    <t>Запасные части HIGER  -6885 QРемень  1600 х 151600 х 15</t>
  </si>
  <si>
    <t>Запасные части HIGER  -6885 QТопливный  фильтрLKLR1DSDSBXBA567958</t>
  </si>
  <si>
    <t>Запасные части HIGER  -6885 QТормозная  накладка   задняяbrake base pIate with brake shoe35к65-02508</t>
  </si>
  <si>
    <t>Запасные части а/м КоунтиАмортизатор   переднийMX3KF17HPGC002670</t>
  </si>
  <si>
    <t>Запасные части а/м КоунтиАмортизатор  заднийMX3KF17HPGC002670</t>
  </si>
  <si>
    <t>Запасные части а/м КоунтиВодяной  насосMX3KF17HPGC002670</t>
  </si>
  <si>
    <t>Запасные части а/м КоунтиВоздушный  фильтрMX3KF17HPGC002670</t>
  </si>
  <si>
    <t>Запасные части а/м КоунтиГенераторMX3KF17HPGC002670</t>
  </si>
  <si>
    <t>Запасные части а/м КоунтиДиск  сцепления  ведомыйMX3KF17HPGC002670</t>
  </si>
  <si>
    <t>Запасные части а/м КоунтиДиск  сцепления  ведущийMX3KF17HPGC002670</t>
  </si>
  <si>
    <t>Запасные части а/м КоунтиЛобовое  стеклоMX3KF17HPGC002670</t>
  </si>
  <si>
    <t>Запасные части а/м КоунтиМаслянный  фильтрMX3KF17HPGC002670</t>
  </si>
  <si>
    <t>Запасные части а/м КоунтиПодшипник  внутрений  передний ступицыMX3KF17HPGC002670</t>
  </si>
  <si>
    <t>Запасные части а/м КоунтиПодшипник передний  наружный ступицыMX3KF17HPGC002670</t>
  </si>
  <si>
    <t>Запасные части а/м КоунтиРемень    генератораMX3KF17HPGC002670</t>
  </si>
  <si>
    <t>Запасные части а/м КоунтиРемень    ГРМMX3KF17HPGC002670</t>
  </si>
  <si>
    <t>Запасные части а/м КоунтиРемень кондиционераMX3KF17HPGC002670</t>
  </si>
  <si>
    <t>Запасные части а/м КоунтиРессора задняяMX3KF17HPGC002670</t>
  </si>
  <si>
    <t>Запасные части а/м КоунтиРессора передняяMX3KF17HPGC002670</t>
  </si>
  <si>
    <t>Запасные части а/м КоунтиСальник    задней ступицыMX3KF17HPGC002670</t>
  </si>
  <si>
    <t>Запасные части а/м КоунтиСтартерMX3KF17HPGC002670</t>
  </si>
  <si>
    <t>Запасные части а/м КоунтиТопливный  фильтрMX3KF17HPGC002670</t>
  </si>
  <si>
    <t>Запасные части а/м КоунтиТормозная  колодка  задняяMX3KF17HPGC002670</t>
  </si>
  <si>
    <t>Запасные части а/м КоунтиТормозная  колодка  передняяMX3KF17HPGC002670</t>
  </si>
  <si>
    <t>Запасные части а/м КоунтиТормозной барабан задняяMX3KF17HPGC002670</t>
  </si>
  <si>
    <t>Запасные части а/м КоунтиФара  передняя  левый,правыйMX3KF17HPGC002670</t>
  </si>
  <si>
    <t>Запасные части а/м КоунтиФорсунки в сбореMX3KF17HPGC002670</t>
  </si>
  <si>
    <t>Запасные части HYUNDAI UNIVERSE LUXURYАмортизаторы задние553008D500</t>
  </si>
  <si>
    <t>Запасные части HYUNDAI UNIVERSE LUXURYАмортизаторы передние543008D500</t>
  </si>
  <si>
    <t>Запасные части HYUNDAI UNIVERSE LUXURYВтулка переднего стабилизатора557728D000</t>
  </si>
  <si>
    <t>Запасные части HYUNDAI UNIVERSE LUXURYВтулка стойки заднего стабилизатора557737H550</t>
  </si>
  <si>
    <t>Запасные части HYUNDAI UNIVERSE LUXURYГайка колесная левая5298692100</t>
  </si>
  <si>
    <t>Запасные части HYUNDAI UNIVERSE LUXURYГайка колесная правая5298592100</t>
  </si>
  <si>
    <t>Запасные части HYUNDAI UNIVERSE LUXURYКлапан уровня пневматичекой подвески5585087501</t>
  </si>
  <si>
    <t>Запасные части HYUNDAI UNIVERSE LUXURYКлапан уровня пневматичекой подвески558508A300</t>
  </si>
  <si>
    <t>Запасные части HYUNDAI UNIVERSE LUXURYЛампа указателя поворота1865305009</t>
  </si>
  <si>
    <t>Запасные части HYUNDAI UNIVERSE LUXURYМасляный фильтр №12632584700</t>
  </si>
  <si>
    <t>Запасные части HYUNDAI UNIVERSE LUXURYМасляный фильтр №22634584001</t>
  </si>
  <si>
    <t>Запасные части HYUNDAI UNIVERSE LUXURYМасляный фильтр тонкой очистки №32690193400</t>
  </si>
  <si>
    <t>Запасные части HYUNDAI UNIVERSE LUXURYПодушка пневматическая задняя551708D001</t>
  </si>
  <si>
    <t>Запасные части HYUNDAI UNIVERSE LUXURYПодушка пневматическая передняя541758A800</t>
  </si>
  <si>
    <t>Запасные части HYUNDAI UNIVERSE LUXURYПульт управления кондиционераKMJKG18YPDC910467</t>
  </si>
  <si>
    <t>Запасные части HYUNDAI UNIVERSE LUXURYРемень генератора256568D000</t>
  </si>
  <si>
    <t>Запасные части HYUNDAI UNIVERSE LUXURYРемень кондиционера2521084461</t>
  </si>
  <si>
    <t>Запасные части HYUNDAI UNIVERSE LUXURYРулевой наконечник левый568117M101</t>
  </si>
  <si>
    <t>Запасные части HYUNDAI UNIVERSE LUXURYРулевой наконечник правый568127M101</t>
  </si>
  <si>
    <t>Запасные части HYUNDAI UNIVERSE LUXURYТопливный  фильтр3194584400</t>
  </si>
  <si>
    <t>Запасные части HYUNDAI UNIVERSE LUXURYТормозная трещетка передняя581508C800</t>
  </si>
  <si>
    <t>Запасные части HYUNDAI UNIVERSE LUXURYТормозные колодки задние верхние584408A600</t>
  </si>
  <si>
    <t>Запасные части HYUNDAI UNIVERSE LUXURYТормозные колодки задние нижние583408A600</t>
  </si>
  <si>
    <t>Запасные части HYUNDAI UNIVERSE LUXURYТормозные накладки задние верхние583428A600</t>
  </si>
  <si>
    <t>Запасные части HYUNDAI UNIVERSE LUXURYТормозные накладки задние нижние583438A600</t>
  </si>
  <si>
    <t>Запасные части HYUNDAI UNIVERSE LUXURYТормозной барабан заднийKMJKG18YPDC910467</t>
  </si>
  <si>
    <t>Запасные части HYUNDAI UNIVERSE LUXURYФильтр воздушный281308D000</t>
  </si>
  <si>
    <t>Запасные части HYUNDAI UNIVERSE LUXURYФорсунки в сбореKMJKG18YPDC910467</t>
  </si>
  <si>
    <t>Запасные части HYUNDAI UNIVERSE LUXURYФильтр кондиционераKMJKG18YPDC910467</t>
  </si>
  <si>
    <t>Запасные части HYUNDAI UNIVERSE LUXURYШпилька колесная левая517758A101</t>
  </si>
  <si>
    <t>Запасные части HYUNDAI UNIVERSE LUXURYШпилька колесная правая517558A101</t>
  </si>
  <si>
    <t>Запасные части Hyundai hd 270КОРЗИНА СЦЕПЛЕНИЯ UNIVERSE412007M201</t>
  </si>
  <si>
    <t>Запасные части Hyundai hd 270ДИСК СЦЕПЛЕНИЯ HD270411008A205</t>
  </si>
  <si>
    <t>Запасные части Hyundai hd 270РАДИАТОР ОХЛАЖДЕНИЯ HD170253007D001</t>
  </si>
  <si>
    <t>Запасные части Hyundai hd 270РЕССОРА ЗАДНЯЯ HD 270 MIXER5510074000</t>
  </si>
  <si>
    <t>Запасные части Hyundai hd 270РЕССОРА ПЕРЕДНЯЯ HD500541107C000</t>
  </si>
  <si>
    <t>Запасные части Hyundai hd 270КУЗОВНОЙ КРОНШТЕЙН СЕРЬГИ HD 270 (Башмак рессоры)55263747001</t>
  </si>
  <si>
    <t>Запасные части Hyundai hd 270ТУРБИНА D6A28200838102</t>
  </si>
  <si>
    <t>Запасные части Hyundai hd 270СТАРТЕР D6AB/AV3610083010</t>
  </si>
  <si>
    <t>Запасные части Hyundai hd 270СТРЕМЯНКА ПЕРЕДНЕЙ РЕССОРЫ HD 2705422567011</t>
  </si>
  <si>
    <t>Запасные части Hyundai hd 270СТРЕМЯНКА ЗАДНЕЙ РЕССОРЫ HD 2705522575802</t>
  </si>
  <si>
    <t>Запасные части Hyundai hd 270КРЕСТОВИНА ОСНОВНОГО КАРДАННОГО ВАЛА HD2705351875700</t>
  </si>
  <si>
    <t>Запасные части Hyundai hd 270ВТУЛКА БАЛАНСИРА HD3705526771001</t>
  </si>
  <si>
    <t>Запасные части Hyundai hd 270РУЛЕВОЙ НАКОНЕЧНИК ЛЕВЫЙ HD 270568807Е000</t>
  </si>
  <si>
    <t>Запасные части Hyundai hd 270РУЛЕВОЙ НАКОНЕЧНИК ПРАВЫЙ HD 270568897Е000</t>
  </si>
  <si>
    <t>Запасные части Hyundai hd 270ПОДШИПНИК ЗАДНЕЙ СТУПИЦЫ НАРУЖНИЙ HD2705270379120</t>
  </si>
  <si>
    <t>Запасные части Hyundai hd 270ПОДШИПНИК ЗАДНЕЙ СТУПИЦЫ ВНУТРЕННИЙ HD2705270179120</t>
  </si>
  <si>
    <t>Запасные части Hyundai hd 270ПОДШИПНИК СТУПИЧНЫЙ НАРУЖНИЙ FR A/CITY5170369000</t>
  </si>
  <si>
    <t>Запасные части Hyundai hd 270ПОДШИПНИК СТУПИЧНЫЙ ВНУТРЕННИЙ5170169000</t>
  </si>
  <si>
    <t>Запасные части Hyundai hd 270САЛЬНИК СТУПИЦЫ FR AERO CITY5183091021</t>
  </si>
  <si>
    <t>Запасные части Hyundai hd 270САЛЬНИК ПОЛУОСИ RR INR HD370/1205281074000</t>
  </si>
  <si>
    <t>Запасные части Hyundai hd 270САЛЬНИК ПОЛУОСИ RR OTR HD370528207F000</t>
  </si>
  <si>
    <t>Запасные части Hyundai hd 270Элемент фильтрующий воздуха28130-7M000</t>
  </si>
  <si>
    <t>Запасные части Hyundai hd 270Элемент фильтрующий масел26452-72001</t>
  </si>
  <si>
    <t>Запасные части Hyundai hd 270Элемент фильтрующий масел26316-72001</t>
  </si>
  <si>
    <t>Запасные части Hyundai hd 270ФИЛЬТР МАСЛ. A/SPACE/CITY D6AV/D6AB2632583910</t>
  </si>
  <si>
    <t>Запасные части Hyundai hd 270Элемент фильтрующий топлива31945-72001</t>
  </si>
  <si>
    <t>Запасные части Hyundai hd 270РЕМЕНЬ КОНДИЦИОНЕРА HD160/170/450/50099134-7B001</t>
  </si>
  <si>
    <t>Запасные части Hyundai hd 270РЕМЕНЬ ПРИВОДНОЙ25212-83000</t>
  </si>
  <si>
    <t>Запасные части Hyundai hd 270КОРОБКО ОТБОРА МОЩНОСТИ 47110T00133</t>
  </si>
  <si>
    <t>Запасные части на манипулятора FAW Ca5140jsqa70e3ГенераторLFNAFTKK1C1E18905</t>
  </si>
  <si>
    <t>Запасные части на манипулятора FAW Ca5140jsqa70e3ТрубокомпрессорLFNAFTKK1C1E18905</t>
  </si>
  <si>
    <t>Запасные части на манипулятора FAW Ca5140jsqa70e3РадиаторLFNAFTKK1C1E18905</t>
  </si>
  <si>
    <t>Запасные части на манипулятора FAW Ca5140jsqa70e3КомпрессорLFNAFTKK1C1E18905</t>
  </si>
  <si>
    <t>Запасные части на манипулятора FAW Ca5140jsqa70e3Топливный фильтр PL-420MANFILTER</t>
  </si>
  <si>
    <t>Запасные части на манипулятора FAW Ca5140jsqa70e3Воздушный фильтр11090170-20А</t>
  </si>
  <si>
    <t>Запасные части на манипулятора FAW Ca5140jsqa70e3Масляный фильтр1012010ADCX-DF</t>
  </si>
  <si>
    <t>Перчатки с нитриловым покрытием</t>
  </si>
  <si>
    <t>Перчатки утепленные с ПВХ покрытием</t>
  </si>
  <si>
    <t>Сапоги кожаные утепленные с жестким подноском</t>
  </si>
  <si>
    <t>Услуги аренды автостанции на отправку вахты</t>
  </si>
  <si>
    <t>Услуги по техническому обслуживанию газовых установок/оборудования/систем/аппаратов/газопроводов</t>
  </si>
  <si>
    <t>Услуги по обеспечению лечебно-профилактическим питанием (спецпитанием) работников</t>
  </si>
  <si>
    <t>Запасные части а/м Daewoo BH-117Амортизатор задний /SHOCK ABSORBER A-REAR/  BK-07251 (96701081)</t>
  </si>
  <si>
    <t>Запасные части а/м Daewoo BH-117Амортизатор передний /SHOCK ABSORBER A-FRONT/   BK-07250 (96140414)</t>
  </si>
  <si>
    <t>Запасные части а/м Daewoo BH-117Бампер задний в сборе  /BUMPER A-REAR/  96734581 (#1776, M0408)</t>
  </si>
  <si>
    <t>Запасные части а/м Daewoo BH-117 Бампер передний в сборе /BUMPER A-FRONT/  96376056 (#0663, V0212)</t>
  </si>
  <si>
    <t>Запасные части а/м Daewoo BH-117 Бендекс стартера SC0019</t>
  </si>
  <si>
    <t>Запасные части а/м Daewoo BH-117 Вал карданный  SSHAFT A-PROPELLER/961202</t>
  </si>
  <si>
    <t>Запасные части а/м Daewoo BH-117 Вкладыш   коренной  0,75BEARING   MAIN     0,75   65. 01110 - 6070</t>
  </si>
  <si>
    <t>Запасные части а/м Daewoo BH-117 Вкладыш   шатунный  0,75EARING   BIG   END    65. 02410  -6109</t>
  </si>
  <si>
    <t>Запасные части а/м Daewoo BH-117 Вкладыш  коренной  /стандарт/ BEARING   MAIN   STD  65. 01110 - 6055</t>
  </si>
  <si>
    <t>Запасные части а/м Daewoo BH-117 Вкладыш  шатунный /стандарт/  BEARING   BIG   END  STD  65. 02410  -6106</t>
  </si>
  <si>
    <t xml:space="preserve">Запасные части а/м Daewoo BH-117 Водяной насос /WATER PUMP ASS`Y/  65.06500-6130 </t>
  </si>
  <si>
    <t>Запасные части а/м Daewoo BH-117 Втулка  стабилизатора /BUSH - RUBBER /  96197930</t>
  </si>
  <si>
    <t>Запасные части а/м Daewoo BH-117 ГенераторALTERNATOR A -</t>
  </si>
  <si>
    <t>Запасные части а/м Daewoo BH-117 Гидромуфта 1N967476771N96747677</t>
  </si>
  <si>
    <t>Запасные части а/м Daewoo BH-117 Головка блока  цилиндров задняя65.03101</t>
  </si>
  <si>
    <t>Запасные части а/м Daewoo BH-117 Головка блока  цилиндров передняя 65.031102</t>
  </si>
  <si>
    <t>Запасные части а/м Daewoo BH-117 Диск колесный / DISK  WHEEL A/   94814374</t>
  </si>
  <si>
    <t>Запасные части а/м Daewoo BH-117 Диск сцепления ведомый /CLAUTCH: PLATE DRIVEN/  96726822 (96728286)</t>
  </si>
  <si>
    <t>Запасные части а/м Daewoo BH-117 Диск сцепления нажимнойCLAUTCH  PLATE A-PRESSURE/9672</t>
  </si>
  <si>
    <t>Запасные части а/м Daewoo BH-117 Задний тормозной барабан DRUM-BRAKE, REAR/  R1  96128723</t>
  </si>
  <si>
    <t>Запасные части а/м Daewoo BH-117 Задний тормозной барабан DRUM-BRAKE, REAR/  L1  96128724</t>
  </si>
  <si>
    <t xml:space="preserve">Запасные части а/м Daewoo BH-117 Задний фонарь, левый LAMPA-COMBINATION, RR/ L1 96716371 (M0301, M0410) </t>
  </si>
  <si>
    <t>Запасные части а/м Daewoo BH-117 Задний фонарь, правый LAMPA-COMBINATION, RR/ R1 96716370 (M0301, M0410)</t>
  </si>
  <si>
    <t>Запасные части а/м Daewoo BH-117 Клапан пневморессоры VALVE A-LEVELING/  4640060050</t>
  </si>
  <si>
    <t>Запасные части а/м Daewoo BH-117 Коленчатый  валCRANK  SHAFT  ASS Y /1-5/ 65.02101-7054    65.02101-0054</t>
  </si>
  <si>
    <t>Запасные части а/м Daewoo BH-117 Компрессор кондиционера COMPRESSOR  A-W/BRACKET/  96771589</t>
  </si>
  <si>
    <t xml:space="preserve">Запасные части а/м Daewoo BH-117 Кронштейн реактивной тягиBRACKET-TORQUE ROD UPR FRT/  96357496  </t>
  </si>
  <si>
    <t>Запасные части а/м Daewoo BH-117 Накладки тормозные задние LINING REAR/   96741230</t>
  </si>
  <si>
    <t>Запасные части а/м Daewoo BH-117 Накладки тормозные передние LINING FRT/  96741229-1</t>
  </si>
  <si>
    <t xml:space="preserve">Запасные части а/м Daewoo BH-117 Наконечник рулевой тяги левый   END A-TIE ROD L/  96172639  </t>
  </si>
  <si>
    <t>Запасные части а/м Daewoo BH-117 Наконечник рулевой тяги правый END A-TIE ROD R/  96172638</t>
  </si>
  <si>
    <t>Запасные части а/м Daewoo BH-117 Насос масляный 65.05100-6042</t>
  </si>
  <si>
    <t>Запасные части а/м Daewoo BH-117 Пневморессора задняя AIR SPRING A-RR/  96708571</t>
  </si>
  <si>
    <t>Запасные части а/м Daewoo BH-117 Пневморессора передняяAIR SPRING A-FRT/  96708566</t>
  </si>
  <si>
    <t>Запасные части а/м Daewoo BH-117 Подогреватель "Сирокко" в сборе PREHEATER UNIT A/ 96728286</t>
  </si>
  <si>
    <t>Запасные части а/м Daewoo BH-117 Подушка двигателя передняя CUSHION RUBBER-ENG, FRT/ 96732211</t>
  </si>
  <si>
    <t>Запасные части а/м Daewoo BH-117 Подшипник  задней ступицы  внутBEARING -ROLLER  INNER/  96085171</t>
  </si>
  <si>
    <t>Запасные части а/м Daewoo BH-117 Подшипник  задней ступицы наружBEARING -ROLLER  OUTER/  96085172</t>
  </si>
  <si>
    <t>Запасные части а/м Daewoo BH-117 Продольная рулевая тягаLINK A-DRAG, FRONT/  96356895</t>
  </si>
  <si>
    <t>Запасные части а/м Daewoo BH-117 Продольная рулевая тягаLINK A-DRAG, REAR/    96197289</t>
  </si>
  <si>
    <t>Запасные части а/м Daewoo BH-117 Прокладка головки блока GASKET: CYLINDER HEAD (FRONT)/  65.03901-0072</t>
  </si>
  <si>
    <t>Запасные части а/м Daewoo BH-117 Прокладка головки блока /GASKET: CYLINDER HEAD (REAR)/  65.03901-0073</t>
  </si>
  <si>
    <t>Запасные части а/м Daewoo BH-117 Прокладка клапaнной крышки /GASKET: CYLINDER HEAD COVER/ 65.03905-0004</t>
  </si>
  <si>
    <t xml:space="preserve">Запасные части а/м Daewoo BH-117 Пружина тормозной колодки /SPRING A/  96087477 </t>
  </si>
  <si>
    <t>Запасные части а/м Daewoo BH-117 Рабочий цилиндр сцепление96150184</t>
  </si>
  <si>
    <t>Запасные части а/м Daewoo BH-117 Радиатор водяной в сборе /RADIATOR COMPLETE/  96197512</t>
  </si>
  <si>
    <t>Запасные части а/м Daewoo BH-117 Радиатор печки салона   Daewoo96750094</t>
  </si>
  <si>
    <t>Запасные части а/м Daewoo BH-117 Распылитель 65.10102-6032</t>
  </si>
  <si>
    <t>Запасные части а/м Daewoo BH-117 Реле 96713149</t>
  </si>
  <si>
    <t>Запасные части а/м Daewoo BH-117 Реле регуляторa напряжения /RELAY/  96733392</t>
  </si>
  <si>
    <t>Запасные части а/м Daewoo BH-117 Реле стартера 65.259306009</t>
  </si>
  <si>
    <t>Запасные части а/м Daewoo BH-117 3Ремень  /V BELT- CRS &amp; C/C/ (B-78)96359615</t>
  </si>
  <si>
    <t>Запасные части а/м Daewoo BH-117 Ремень /V BELT-ALTERNATOR (A61, RE-TOP TYPE) 96362861</t>
  </si>
  <si>
    <t>Запасные части а/м Daewoo BH-117 Сайлентблок на реактивную тягу / BUSH-RUBBER/  96089955</t>
  </si>
  <si>
    <t>Запасные части а/м Daewoo BH-117 Сайлентблок на реактивную тягу, зад. / BUSH-RUBBER/  96722284</t>
  </si>
  <si>
    <t>Запасные части а/м Daewoo BH-117 Стартер /STARTER/    65.26201-7061</t>
  </si>
  <si>
    <t>Запасные части а/м Daewoo BH-117 Термостат /TERMOSTAT/  51.06402-0060</t>
  </si>
  <si>
    <t>Запасные части а/м Daewoo BH-117Турбокомпрессор /TURBO CHARGER ASS'Y/  65.09100-7037</t>
  </si>
  <si>
    <t>Запасные части а/м Daewoo BH-117 Фонарь  предний левый96809560  L  HEAD   LAMP. A</t>
  </si>
  <si>
    <t>Запасные части а/м Daewoo BH-117 Фонарь  предний  правый96809784  R  HEAD   LAMP. A</t>
  </si>
  <si>
    <t>Запасные части а/м Daewoo BH-117 Фильтр  топливныйPART  NO  400504 - 00013</t>
  </si>
  <si>
    <t>Запасные части а/м Daewoo BH-117 Фильтр  масленыйPART  NO  65.05510.5033 A</t>
  </si>
  <si>
    <t>Запасные части а/м Daewoo BH-117 Фарсунка в сбореKL5US65REBU006704</t>
  </si>
  <si>
    <t xml:space="preserve">Запасные части а/м Daewoo BH-117 Уравнитель  пола С 52321 -  Q 190  VALVE. LEVELING  </t>
  </si>
  <si>
    <t>Запасные части а/м Daewoo BH-117Пневморессора  передняя96747758    AIR  SPRING  A. FRONT</t>
  </si>
  <si>
    <t>Запасные части а/м Daewoo BH-117 Пневморессора   задняя96708571 SPRING  A. AIR   REAR</t>
  </si>
  <si>
    <t>Запасные части а/м Daewoo BH-117 Диск сцепление ведомыйKL5US65REBU006704</t>
  </si>
  <si>
    <t>Запасные части а/м Daewoo BH-117 Амортизатор  передний96749324 /SHOCKABSORBE  A</t>
  </si>
  <si>
    <t>Запасные части а/м Daewoo BH-117 Автолампа  фарный  заднийBGA 00207B. 241  BULB</t>
  </si>
  <si>
    <t xml:space="preserve">Запасные части а/м Daewoo BH-117 Элемент фильтрующий масляный /CARTRIDGE A/ 65.05510-5020 </t>
  </si>
  <si>
    <t>Запасные части а/м Daewoo BH-117 Элемент воздушного фильтра внутренний /ELEMENT-DAUL/  96700158</t>
  </si>
  <si>
    <t xml:space="preserve">Запасные части а/м Daewoo BH-117 Электродвигатель                      /STOP MOTOR A-ENGINE/  96368446       </t>
  </si>
  <si>
    <t xml:space="preserve">Запасные части а/м Daewoo BH-117 Щётка стеклочистителя /BLADE A-WIPER/  96727554 </t>
  </si>
  <si>
    <t>Запасные части а/м Daewoo BH-117 Шпилька заднего моста /REAR AXLE CASE:WHEEL PIN KIT, L/  96359268</t>
  </si>
  <si>
    <t>Запасные части а/м Daewoo BH-117 Шпилька заднего моста /REAR AXLE CASE:WHEEL PIN KIT, R/  96359267</t>
  </si>
  <si>
    <t>Запасные части а/м Daewoo BH-117 ШатунCONNECTING ROD ASS Y 8-11</t>
  </si>
  <si>
    <t>Запасные части а/м Daewoo BH-117 Цилиндр КПП  /POWER SHIFT A/  96372321</t>
  </si>
  <si>
    <t>Запасные части а/м Daewoo BH-117 Фильтр топливный /ВELEMENT-FUEL FILTER/  65.12503-5016</t>
  </si>
  <si>
    <t>Запасные части а/м Daewoo BH-117 Фильтр кондиционераEDRECEIVER DRYER C 35007EOA81</t>
  </si>
  <si>
    <t>Запасные части а/м Daewoo BH-117 Уровнитель пола в сборе /VALVE F- LEVELING/ 4640060050</t>
  </si>
  <si>
    <t>Запасные части а/м Daewoo BH-117 Тяга реактивная задняя / TORQUE ROD A-RR/   1515103280 (L=700)</t>
  </si>
  <si>
    <t xml:space="preserve">Автошина 12.00-18 (320х457) </t>
  </si>
  <si>
    <t xml:space="preserve">Автошина 11.00R20 (300х508R) </t>
  </si>
  <si>
    <t>Автошина 425/85R21 (1260х425-533Р)</t>
  </si>
  <si>
    <t xml:space="preserve">Автошина 9.00R20 (260х508R) </t>
  </si>
  <si>
    <t xml:space="preserve">Автошина 10.00R20 (280х508R) </t>
  </si>
  <si>
    <t xml:space="preserve">Автошина 225/75 R16 </t>
  </si>
  <si>
    <t xml:space="preserve">Автошина 14.00-20 (370х508) </t>
  </si>
  <si>
    <t xml:space="preserve">Автошина 500/70-20 (1200х500-508)  </t>
  </si>
  <si>
    <t xml:space="preserve">Автошина 8.25R20 (240х508R) </t>
  </si>
  <si>
    <t xml:space="preserve">Автошина 235/65R17 </t>
  </si>
  <si>
    <t>ноябрь- декабрь 2016г.</t>
  </si>
  <si>
    <t>в течение 45 календарных дней, после заключение договора</t>
  </si>
  <si>
    <t>пара</t>
  </si>
  <si>
    <t>Аренда автокрана 25 тн., для обеспечения потребностей ТОО "ОСК" на м/р Жетыбай (без водителя)</t>
  </si>
  <si>
    <t>Аренда автокрана 25 тн., для обеспечения потребностей ТОО "ОСК" на м/р Каламкас (без водителя)</t>
  </si>
  <si>
    <t>Аренда вакуумной машины, для обеспечения потребностей ТОО "ОСК" на м/р Жетыбай(без водителя)</t>
  </si>
  <si>
    <t>Аренда вакуумной машины, для обеспечения потребностей ТОО "ОСК" на м/р Каламкас(без водителя)</t>
  </si>
  <si>
    <t>Аренда экскаватора погрузчика, для обеспечения потребностей ТОО "ОСК" на м/р Жетыбай (без водителя)</t>
  </si>
  <si>
    <t>Аренда экскаватора погрузчика, для обеспечения потребностей ТОО "ОСК" на м/р Каламкас(без водителя)</t>
  </si>
  <si>
    <t>Питания МУТТ</t>
  </si>
  <si>
    <t>Питания   Ынтымак</t>
  </si>
  <si>
    <t>Питания   Таучик</t>
  </si>
  <si>
    <t>Питания   Бейнеу</t>
  </si>
  <si>
    <t>Питания АО «Эмбамунайгаз»</t>
  </si>
  <si>
    <t>Питания   Карамандыбас</t>
  </si>
  <si>
    <t>Питания  м/р Боранкул-Толкын</t>
  </si>
  <si>
    <t>Питания  м/р Нуржанова</t>
  </si>
  <si>
    <t>Питания   Узень-Жондеу</t>
  </si>
  <si>
    <t>Проживания    Бейнеу</t>
  </si>
  <si>
    <t>Питания сторонних  организаций</t>
  </si>
  <si>
    <t>Аренда  спортивного   зала (за 2 часа)</t>
  </si>
  <si>
    <t xml:space="preserve"> Проживания  Узень-Жондеу</t>
  </si>
  <si>
    <t>Проживания АО «Эмбамунайгаз»</t>
  </si>
  <si>
    <t>Проживания  сторонних  организации</t>
  </si>
  <si>
    <t>Проживания  м/р Боранкул-Толкын</t>
  </si>
  <si>
    <t>обязательный технический осмотр механических транспортных средств и прицепов на 2017 год.</t>
  </si>
  <si>
    <t>аренды гаражного комплекса на м/р Каламкас на 2017 год.</t>
  </si>
  <si>
    <t>техобслуживание и ремонт газобаллонного оборудования ТС на 2017 год</t>
  </si>
  <si>
    <t>2 Т-П</t>
  </si>
  <si>
    <t>332 Т-П</t>
  </si>
  <si>
    <t>333 Т-П</t>
  </si>
  <si>
    <t>334 Т-П</t>
  </si>
  <si>
    <t>335 Т-П</t>
  </si>
  <si>
    <t>336 Т-П</t>
  </si>
  <si>
    <t>337 Т-П</t>
  </si>
  <si>
    <t>338 Т-П</t>
  </si>
  <si>
    <t>339 Т-П</t>
  </si>
  <si>
    <t>340 Т-П</t>
  </si>
  <si>
    <t>341 Т-П</t>
  </si>
  <si>
    <t>342 Т-П</t>
  </si>
  <si>
    <t>343 Т-П</t>
  </si>
  <si>
    <t>344 Т-П</t>
  </si>
  <si>
    <t>345 Т-П</t>
  </si>
  <si>
    <t>346 Т-П</t>
  </si>
  <si>
    <t>347 Т-П</t>
  </si>
  <si>
    <t>348 Т-П</t>
  </si>
  <si>
    <t>349 Т-П</t>
  </si>
  <si>
    <t>350 Т-П</t>
  </si>
  <si>
    <t>351 Т-П</t>
  </si>
  <si>
    <t>49.39.31.000.000.00.0777.000000000001</t>
  </si>
  <si>
    <t>77.39.19.900.000.00.0777.000000000001</t>
  </si>
  <si>
    <t>Мангыстауская обл. м/р Каламкас</t>
  </si>
  <si>
    <t xml:space="preserve">после подписания договора по 31 марта 2017г. </t>
  </si>
  <si>
    <t xml:space="preserve"> Мангистауская область,  Каракиянский район, п. Мунайшы, м/р Жетыбай</t>
  </si>
  <si>
    <t>Мангистауская область,  Каракиянский район, п. Мунайшы, м/р Жетыбай</t>
  </si>
  <si>
    <t>Республика Казахстан Мангистауская обл. ТОО «ОТК» 23 мкр. и  по области..</t>
  </si>
  <si>
    <t xml:space="preserve">Мангистауская область, г. Актау 23 мкр, здания ТОО «ОТК», </t>
  </si>
  <si>
    <t>56.10.19.000.001.00.0777.000.000.000.000</t>
  </si>
  <si>
    <t>55.10.10.335.000.00.0777.000.000.000.000</t>
  </si>
  <si>
    <t>РК, Мангистауская область,офис ОТК.</t>
  </si>
  <si>
    <t>сроки оказания услуг с01.01.17 по 31.03.17г</t>
  </si>
  <si>
    <t>РК, Мангистауская область,пос.Ынтымак.</t>
  </si>
  <si>
    <t>РК, Мангистауская область,Мангистауский р-он</t>
  </si>
  <si>
    <t>РК, Мангистауская область,Бейнеуский р-он</t>
  </si>
  <si>
    <t>РК, Актюбинская область.</t>
  </si>
  <si>
    <t>РК, Мангистауская область,</t>
  </si>
  <si>
    <t>РК, Атырауская область,.</t>
  </si>
  <si>
    <t>РК, Атырауская область,</t>
  </si>
  <si>
    <t>РК, Мангистауская область,г.Жанаозен</t>
  </si>
  <si>
    <t>РК, Мангистауская область,Атырауская область,Актюбинская область.</t>
  </si>
  <si>
    <t>РК, Актюбинская область,</t>
  </si>
  <si>
    <t>РК, Мангистауская область,г.Актау</t>
  </si>
  <si>
    <t>РК, Мангистауская область</t>
  </si>
  <si>
    <t>56.10.19.000.002.00.0777.000000000000</t>
  </si>
  <si>
    <t>Обеспечение работников спецмолоком на м/р Каламкас</t>
  </si>
  <si>
    <t xml:space="preserve">РК, Мангистауская область, Мангистауский район, м/р Каламкас БУТТ </t>
  </si>
  <si>
    <t>авансовый платеж - 0%, оплата по факту, в течение 30 рабочих дней с момента подписания акта оказанных услуг</t>
  </si>
  <si>
    <t>Обеспечение работников спецмолоком  на м/р Жетыбай</t>
  </si>
  <si>
    <t>РК, Мангистауская область, Каракиянский  район, п.Мунайшы, м/р Жетыбай ЖУТТ</t>
  </si>
  <si>
    <t>Обеспечение работников спецмолоком  в Актау</t>
  </si>
  <si>
    <t xml:space="preserve">РК, Мангистауская область, Мунайлинский район, пос.Ынтымак. и г. Актау база МУТТ </t>
  </si>
  <si>
    <t>82.30.11.000.002.00.0777.000000000000</t>
  </si>
  <si>
    <t>Услуги по организации спортивных и аналогичных мероприятий</t>
  </si>
  <si>
    <t>Услуги по организации/проведению спортивных и аналогичных мероприятий</t>
  </si>
  <si>
    <t>68.20.12.970.000.00.0777.000000000000</t>
  </si>
  <si>
    <t>45.20.21.335.003.00.0777.000000000000</t>
  </si>
  <si>
    <t>74.90.20.000.061.00.0777.000000000000</t>
  </si>
  <si>
    <t>33.12.29.900.021.00.0777.000000000000</t>
  </si>
  <si>
    <t>14.12.30.100.000.00.0715.000000000021</t>
  </si>
  <si>
    <t>Перчатки</t>
  </si>
  <si>
    <t>технические, трикотажные с полимерным, морозостойким покрытием</t>
  </si>
  <si>
    <t>14.12.30.100.000.00.0715.000000000015</t>
  </si>
  <si>
    <t>для защиты рук технические, с ПВХ покрытием, подкладкой из хлопчатобумажной ткани, утепленные</t>
  </si>
  <si>
    <t>15.20.31.500.002.01.0715.000000000005</t>
  </si>
  <si>
    <t>Сапоги</t>
  </si>
  <si>
    <t>с подноском защитным металлическим, мужские, с верхом из юфтевой кожи, на подошве полимерный материал, утепленные</t>
  </si>
  <si>
    <t>29.32.30.500.002.00.0796.000000000007</t>
  </si>
  <si>
    <t>Амортизатор</t>
  </si>
  <si>
    <t>для грузового автомобиля, задней подвески, газовый (с гидравлическим газовым подпором)</t>
  </si>
  <si>
    <t>29.32.30.500.002.00.0796.000000000004</t>
  </si>
  <si>
    <t>для грузового автомобиля, передней подвески, жидкостный (гидравлический)</t>
  </si>
  <si>
    <t>29.32.20.990.016.00.0796.000000000003</t>
  </si>
  <si>
    <t>Бампер</t>
  </si>
  <si>
    <t>задний, для грузового автомобиля</t>
  </si>
  <si>
    <t>ТПХ</t>
  </si>
  <si>
    <t>19.20.29.560.000.00.0168.000000000001</t>
  </si>
  <si>
    <t>компрессорное, марка К-19, ГОСТ 1861-73</t>
  </si>
  <si>
    <t>20.59.43.300.000.00.0166.000000000000</t>
  </si>
  <si>
    <t>Жидкость тормозная</t>
  </si>
  <si>
    <t>гидравлическая, температура кипения не менее 200°С, вязкость 100</t>
  </si>
  <si>
    <t>19.20.26.520.000.01.0168.000000000000</t>
  </si>
  <si>
    <t>дизельное, температура застывания не выше -35 - - 45°С, плотность при 20 °С не более 840 кг/м3, зимнее, ГОСТ 305-82</t>
  </si>
  <si>
    <t>06.20.10.100.000.00.0112.000000000000</t>
  </si>
  <si>
    <t>природный, сжиженный</t>
  </si>
  <si>
    <t>27.40.14.600.001.00.0796.000000000000</t>
  </si>
  <si>
    <t>Лампа автомобильная</t>
  </si>
  <si>
    <t>тип цоколя Н1, галогеновая</t>
  </si>
  <si>
    <t>29.32.20.990.016.00.0796.000000000002</t>
  </si>
  <si>
    <t>передний, для грузового автомобиля</t>
  </si>
  <si>
    <t>29.32.30.300.004.00.0796.000000000063</t>
  </si>
  <si>
    <t>Вал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</si>
  <si>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</si>
  <si>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28.11.42.300.004.00.0839.000000000005</t>
  </si>
  <si>
    <t>Вкладыш</t>
  </si>
  <si>
    <t>для дизельного двигателя, для грузового автомобиля, коренной</t>
  </si>
  <si>
    <t>28.11.42.300.004.00.0796.000000000006</t>
  </si>
  <si>
    <t>для дизельного двигателя, для грузового автомобиля, шатунный</t>
  </si>
  <si>
    <t>28.13.11.700.002.00.0796.000000000003</t>
  </si>
  <si>
    <t>для автобуса</t>
  </si>
  <si>
    <t>29.32.30.990.008.00.0796.000000000033</t>
  </si>
  <si>
    <t>Втулка</t>
  </si>
  <si>
    <t>для грузового автомобиля, для стабилизатора</t>
  </si>
  <si>
    <t>29.31.22.550.000.00.0796.000000000022</t>
  </si>
  <si>
    <t>постоянного тока, для грузового автомобиля, номинальное напряжение более 14 В, но не более 28 В, с последовательным возбуждением</t>
  </si>
  <si>
    <t>29.32.30.300.051.00.0796.000000000001</t>
  </si>
  <si>
    <t>Гидромуфта</t>
  </si>
  <si>
    <t>для грузового автомобиля</t>
  </si>
  <si>
    <t>28.11.42.900.051.00.0796.000000000002</t>
  </si>
  <si>
    <t>Головка</t>
  </si>
  <si>
    <t>для грузового автомобиля, для блока цилиндров дизельного двигателя</t>
  </si>
  <si>
    <t>29.32.30.990.073.00.0796.000000000002</t>
  </si>
  <si>
    <t>Диск</t>
  </si>
  <si>
    <t>для колеса автотранспортных средств</t>
  </si>
  <si>
    <t>29.32.30.650.018.00.0796.000000000004</t>
  </si>
  <si>
    <t>для грузового автомобиля, сцепления</t>
  </si>
  <si>
    <t>29.32.30.650.018.00.0796.000000000001</t>
  </si>
  <si>
    <t>для грузового автомобиля, нажимной</t>
  </si>
  <si>
    <t>29.32.30.250.019.00.0796.000000000004</t>
  </si>
  <si>
    <t>Барабан</t>
  </si>
  <si>
    <t>тормозной, для грузового автомобиля, задний</t>
  </si>
  <si>
    <t>29.31.23.100.006.00.0796.000000000005</t>
  </si>
  <si>
    <t>Фонарь</t>
  </si>
  <si>
    <t>правый, задний, для грузового автомобиля</t>
  </si>
  <si>
    <t>29.32.30.250.044.00.0796.000000000000</t>
  </si>
  <si>
    <t>Клапан обратный</t>
  </si>
  <si>
    <t>для грузового автомобиля, пневмосистемы</t>
  </si>
  <si>
    <t>28.11.41.900.020.00.0796.000000000000</t>
  </si>
  <si>
    <t>для двигателя внутреннего сгорания, коленчатый</t>
  </si>
  <si>
    <t>29.32.30.990.132.00.0796.000000000000</t>
  </si>
  <si>
    <t>Компрессор кондиционера</t>
  </si>
  <si>
    <t>29.32.30.950.026.00.0796.000000000001</t>
  </si>
  <si>
    <t>Кронштейн</t>
  </si>
  <si>
    <t>29.32.30.230.000.00.0796.000000000001</t>
  </si>
  <si>
    <t>Накладка</t>
  </si>
  <si>
    <t>тормозной колодки, для грузового автомобиля</t>
  </si>
  <si>
    <t>29.32.30.670.020.00.0796.000000000001</t>
  </si>
  <si>
    <t>наконечника рулевой тяги, для грузового автомобиля</t>
  </si>
  <si>
    <t>30.20.40.300.405.00.0796.000000000000</t>
  </si>
  <si>
    <t>Насос циркуляционный</t>
  </si>
  <si>
    <t>для подвижного состава</t>
  </si>
  <si>
    <t>29.32.30.950.024.01.0796.000000000003</t>
  </si>
  <si>
    <t>Подушка</t>
  </si>
  <si>
    <t>рессоры, для автобуса</t>
  </si>
  <si>
    <t>29.32.30.990.084.00.0796.000000000001</t>
  </si>
  <si>
    <t>Подогреватель</t>
  </si>
  <si>
    <t>для грузового автомобиля, предпусковой</t>
  </si>
  <si>
    <t>29.32.30.990.012.00.0796.000000000001</t>
  </si>
  <si>
    <t>опоры двигателя, для грузового автомобиля</t>
  </si>
  <si>
    <t>29.32.30.400.002.00.0796.000000000001</t>
  </si>
  <si>
    <t>Подшипник ступицы</t>
  </si>
  <si>
    <t>29.32.30.670.008.00.0796.000000000001</t>
  </si>
  <si>
    <t>Тяга</t>
  </si>
  <si>
    <t>рулевая, для грузового автомобиля, продольная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</si>
  <si>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</si>
  <si>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</si>
  <si>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</si>
  <si>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29.32.30.990.058.05.0796.000000000001</t>
  </si>
  <si>
    <t>для двигателя внутреннего сгорания, для грузового автомобиля</t>
  </si>
  <si>
    <t>29.32.30.650.013.02.0796.000000000006</t>
  </si>
  <si>
    <t>Пружина</t>
  </si>
  <si>
    <t>для грузового автомобиля, тормозных колодок</t>
  </si>
  <si>
    <t>29.32.30.650.009.00.0796.000000000001</t>
  </si>
  <si>
    <t>Сцепление</t>
  </si>
  <si>
    <t>29.32.30.610.000.02.0796.000000000005</t>
  </si>
  <si>
    <t>Радиатор</t>
  </si>
  <si>
    <t>для грузового автомобиля, водяной</t>
  </si>
  <si>
    <t>29.32.30.610.000.04.0796.000000000000</t>
  </si>
  <si>
    <t>для автобуса, системы охлаждения</t>
  </si>
  <si>
    <t>29.32.30.990.122.00.0796.000000000000</t>
  </si>
  <si>
    <t>Распылитель</t>
  </si>
  <si>
    <t>форсунки, для грузового автомобиля</t>
  </si>
  <si>
    <t>29.32.30.990.030.02.0796.000000000003</t>
  </si>
  <si>
    <t>Реле</t>
  </si>
  <si>
    <t>для грузового автомобиля, стеклоочистителя</t>
  </si>
  <si>
    <t>26.51.65.000.010.00.0796.000000000002</t>
  </si>
  <si>
    <t>Регулятор напряжения</t>
  </si>
  <si>
    <t>вибрационный (реле-регулятор)</t>
  </si>
  <si>
    <t>29.31.22.350.001.01.0796.000000000000</t>
  </si>
  <si>
    <t>для грузового автомобиля, стартера</t>
  </si>
  <si>
    <t>29.32.30.990.020.02.0796.000000000000</t>
  </si>
  <si>
    <t>Ремень</t>
  </si>
  <si>
    <t>для грузового автомобиля, привода вентилятора</t>
  </si>
  <si>
    <t>29.32.30.950.016.06.0796.000000000001</t>
  </si>
  <si>
    <t>Сайлентблок</t>
  </si>
  <si>
    <t>задней подвески, для грузового автомобиля</t>
  </si>
  <si>
    <t>29.31.22.350.003.02.0796.000000000000</t>
  </si>
  <si>
    <t>для грузового автомобиля, с электромеханическим перемещением шестерни привода</t>
  </si>
  <si>
    <t>29.32.30.600.003.00.0796.000000000004</t>
  </si>
  <si>
    <t>Термостат</t>
  </si>
  <si>
    <t>29.31.30.300.010.00.0796.000000000000</t>
  </si>
  <si>
    <t>Турбокомпрессор</t>
  </si>
  <si>
    <t>системы питания двигателя, для грузового автомобиля</t>
  </si>
  <si>
    <t>29.32.30.300.045.00.0796.000000000000</t>
  </si>
  <si>
    <t>реактивная, для грузового автомобиля</t>
  </si>
  <si>
    <t>28.25.14.190.004.03.0796.000000000000</t>
  </si>
  <si>
    <t>Фильтр</t>
  </si>
  <si>
    <t>воздушный, для системы кондиционирования</t>
  </si>
  <si>
    <t>28.29.13.300.003.01.0796.000000000006</t>
  </si>
  <si>
    <t>топливный, для дизельного двигателя легкового автомобиля, грубой очистки</t>
  </si>
  <si>
    <t>29.32.30.650.003.02.0796.000000000001</t>
  </si>
  <si>
    <t>Цилиндр</t>
  </si>
  <si>
    <t>выключения сцепления, для грузового автомобиля</t>
  </si>
  <si>
    <t>28.11.42.300.005.00.0796.000000000002</t>
  </si>
  <si>
    <t>для дизельного двигателя, для легкового автомобиля</t>
  </si>
  <si>
    <t>29.32.30.400.009.00.0796.000000000000</t>
  </si>
  <si>
    <t>Шпилька</t>
  </si>
  <si>
    <t>для грузового автомобиля, для крепления колес</t>
  </si>
  <si>
    <t>29.31.30.530.002.00.0796.000000000001</t>
  </si>
  <si>
    <t>Щетка</t>
  </si>
  <si>
    <t>стеклоочистителя, для грузового автомобиля</t>
  </si>
  <si>
    <t>29.32.30.900.010.02.0796.000000000000</t>
  </si>
  <si>
    <t>28.29.82.530.001.00.0796.000000000000</t>
  </si>
  <si>
    <t>воздушного фильтра</t>
  </si>
  <si>
    <t>29.32.30.990.023.00.0796.000000000003</t>
  </si>
  <si>
    <t>Элемент</t>
  </si>
  <si>
    <t>фильтрующий элемент масляного насоса, для грузового автомобиля</t>
  </si>
  <si>
    <t>27.40.14.600.001.00.0796.000000000002</t>
  </si>
  <si>
    <t>тип цоколя Н4, галогеновая</t>
  </si>
  <si>
    <t>29.32.30.500.002.00.0796.000000000005</t>
  </si>
  <si>
    <t>для грузового автомобиля, передней подвески, газовый (с гидравлическим газовым подпором)</t>
  </si>
  <si>
    <t>29.32.30.650.018.00.0796.000000000006</t>
  </si>
  <si>
    <t>для автобуса, сцепления</t>
  </si>
  <si>
    <t>30.30.15.000.001.00.0796.000000000000</t>
  </si>
  <si>
    <t>топливная, устройство для распыливания жидкого топлива, подаваемого в камеру сгорания двигателя</t>
  </si>
  <si>
    <t>28.29.13.300.003.00.0796.000000000000</t>
  </si>
  <si>
    <t>масляный, для двигателя внутреннего сгорания, магнитный</t>
  </si>
  <si>
    <t>29.31.23.100.006.00.0796.000000000012</t>
  </si>
  <si>
    <t>передний, для специального и специализированного автомобиля</t>
  </si>
  <si>
    <t>30.20.40.300.038.00.0796.000000000001</t>
  </si>
  <si>
    <t>для подвижного состава, стеклоочистителя</t>
  </si>
  <si>
    <t>28.13.24.000.001.00.0796.000000000000</t>
  </si>
  <si>
    <t>компрессор</t>
  </si>
  <si>
    <t>воздушный</t>
  </si>
  <si>
    <t>29.32.30.990.020.05.0796.000000000000</t>
  </si>
  <si>
    <t>для грузового автомобиля/спецтехники, привода генератора</t>
  </si>
  <si>
    <t>29.32.20.990.013.00.0796.000000000010</t>
  </si>
  <si>
    <t>Стекло</t>
  </si>
  <si>
    <t>ветровое, боковое, для грузового автомобиля, триплекс</t>
  </si>
  <si>
    <t>29.32.30.990.169.00.0796.000000000000</t>
  </si>
  <si>
    <t>воздушный, для грузового автомобиля</t>
  </si>
  <si>
    <t>28.13.32.000.145.11.0796.000000000000</t>
  </si>
  <si>
    <t>маслянный, для двигателя винтового воздушного компрессора</t>
  </si>
  <si>
    <t>28.29.13.300.003.01.0796.000000000001</t>
  </si>
  <si>
    <t>топливный, для грузовых автомобилей с карбюраторными двигателями внутреннего сгорания</t>
  </si>
  <si>
    <t>28.13.11.700.001.03.0796.000000000000</t>
  </si>
  <si>
    <t>Насос</t>
  </si>
  <si>
    <t>для двигателей внутреннего сгорания, топливный</t>
  </si>
  <si>
    <t>29.32.30.990.135.00.0796.000000000004</t>
  </si>
  <si>
    <t>Вентилятор</t>
  </si>
  <si>
    <t>с электрическим приводом, для грузового автомобиля</t>
  </si>
  <si>
    <t>29.32.30.650.020.00.0796.000000000001</t>
  </si>
  <si>
    <t>Вилка</t>
  </si>
  <si>
    <t>сцепления, для грузового автомобиля</t>
  </si>
  <si>
    <t>28.29.13.500.000.01.0796.000000000001</t>
  </si>
  <si>
    <t>воздушный, для двигателя внутреннего сгорания, для грузовых автомобилей</t>
  </si>
  <si>
    <t>29.32.30.990.008.00.0796.000000000022</t>
  </si>
  <si>
    <t>для грузового автомобиля, для рессоры</t>
  </si>
  <si>
    <t>29.31.22.550.000.00.0796.000000000025</t>
  </si>
  <si>
    <t>постоянного тока, для грузового автомобиля, номинальное напряжение более 7 В, но не более 14 В, с независимым возбуждением</t>
  </si>
  <si>
    <t>30.20.40.300.492.00.0796.000000000000</t>
  </si>
  <si>
    <t>Диффузор</t>
  </si>
  <si>
    <t>29.32.30.650.018.00.0796.000000000007</t>
  </si>
  <si>
    <t>для грузового автомобиля, ведомый</t>
  </si>
  <si>
    <t>29.32.30.650.018.00.0796.000000000008</t>
  </si>
  <si>
    <t>для грузового автомобиля, ведущий</t>
  </si>
  <si>
    <t>29.32.30.300.023.01.0796.000000000001</t>
  </si>
  <si>
    <t>Крестовина</t>
  </si>
  <si>
    <t>карданная, для грузового автомобиля</t>
  </si>
  <si>
    <t>29.32.20.990.013.00.0796.000000000002</t>
  </si>
  <si>
    <t>лобовое, для грузового автомобиля, триплекс</t>
  </si>
  <si>
    <t>28.29.13.300.003.00.0796.000000000005</t>
  </si>
  <si>
    <t>масляный, для двигателя внутреннего сгорания, механический, бумажный</t>
  </si>
  <si>
    <t>29.32.30.990.020.02.0796.000000000001</t>
  </si>
  <si>
    <t>для грузового автомобиля, привода газораспределительного механизма</t>
  </si>
  <si>
    <t>30.20.31.000.033.00.0796.000000000000</t>
  </si>
  <si>
    <t>Ремень кондиционера</t>
  </si>
  <si>
    <t>для планировщика балласта</t>
  </si>
  <si>
    <t>29.32.30.950.029.02.0796.000000000001</t>
  </si>
  <si>
    <t>Рессора</t>
  </si>
  <si>
    <t>для грузового автомобиля, задняя</t>
  </si>
  <si>
    <t>29.32.30.950.016.05.0796.000000000001</t>
  </si>
  <si>
    <t>передней подвески, для грузового автомобиля</t>
  </si>
  <si>
    <t>29.32.30.990.098.02.0796.000000000000</t>
  </si>
  <si>
    <t>для грузового автомобиля, балансира</t>
  </si>
  <si>
    <t>29.31.21.350.000.02.0796.000000000014</t>
  </si>
  <si>
    <t>Свеча зажигания</t>
  </si>
  <si>
    <t>для грузового автомобиля, резьба М18, длинная</t>
  </si>
  <si>
    <t>29.32.20.990.013.00.0796.000000000015</t>
  </si>
  <si>
    <t>ветровое, для прочих автомобилей, заднее, триплекс</t>
  </si>
  <si>
    <t>28.29.13.300.003.01.0796.000000000004</t>
  </si>
  <si>
    <t>топливный, для грузовых автомобилей с двигателем внутреннего сгорания с непосредственным впрыском (инжекторные)</t>
  </si>
  <si>
    <t>29.31.23.100.007.00.0796.000000000010</t>
  </si>
  <si>
    <t>Фара</t>
  </si>
  <si>
    <t>левая, передняя, для грузового автомобиля</t>
  </si>
  <si>
    <t>30.30.15.000.001.00.0796.000000000001</t>
  </si>
  <si>
    <t>топливная, для распыливания жидкого топлива, подаваемого в камеру сгорания двигателя</t>
  </si>
  <si>
    <t>29.32.30.950.019.00.0796.000000000001</t>
  </si>
  <si>
    <t>Опора</t>
  </si>
  <si>
    <t>шаровая, для грузового автомобиля</t>
  </si>
  <si>
    <t>30.20.40.300.039.00.0796.000000000008</t>
  </si>
  <si>
    <t>для подвижного состава, вала привода</t>
  </si>
  <si>
    <t>26.51.82.600.021.00.0839.000000000000</t>
  </si>
  <si>
    <t>Комплект форсунок</t>
  </si>
  <si>
    <t>для распылителя оптико-эмиссионного спектрометра</t>
  </si>
  <si>
    <t>29.32.30.500.001.01.0796.000000000001</t>
  </si>
  <si>
    <t>амортизатора, для грузового автомобиля</t>
  </si>
  <si>
    <t>29.32.30.630.004.02.0796.000000000000</t>
  </si>
  <si>
    <t>Клапан</t>
  </si>
  <si>
    <t>выпускной (коллектор), для грузового автомобиля</t>
  </si>
  <si>
    <t>29.32.20.990.010.00.0796.000000000002</t>
  </si>
  <si>
    <t>Зеркало</t>
  </si>
  <si>
    <t>для транспортного средства, боковое левое</t>
  </si>
  <si>
    <t>29.32.20.990.022.00.0796.000000000002</t>
  </si>
  <si>
    <t>Механизм</t>
  </si>
  <si>
    <t>открывания замка двери, для специального и специализированного автомобиля</t>
  </si>
  <si>
    <t>29.31.30.530.001.00.0796.000000000002</t>
  </si>
  <si>
    <t>Наконечник</t>
  </si>
  <si>
    <t>для грузового автомобиля, рулевой</t>
  </si>
  <si>
    <t>29.32.30.990.012.00.0796.000000000005</t>
  </si>
  <si>
    <t>пневматическая, для автобуса</t>
  </si>
  <si>
    <t>29.32.20.990.010.00.0796.000000000001</t>
  </si>
  <si>
    <t>для транспортного средства, боковое правое</t>
  </si>
  <si>
    <t>29.32.30.990.020.04.0796.000000000001</t>
  </si>
  <si>
    <t>для автобуса, привода генератора</t>
  </si>
  <si>
    <t>29.32.30.990.020.02.0796.000000000002</t>
  </si>
  <si>
    <t>для грузового автомобиля, водяного насоса</t>
  </si>
  <si>
    <t>29.32.30.990.098.02.0796.000000000001</t>
  </si>
  <si>
    <t>для грузового автомобиля, ступицы,</t>
  </si>
  <si>
    <t>29.32.30.950.016.02.0796.000000000001</t>
  </si>
  <si>
    <t>поперечного рычага, для грузового автомобиля</t>
  </si>
  <si>
    <t>29.32.30.990.010.00.0796.000000000004</t>
  </si>
  <si>
    <t>для автобуса, для подвески</t>
  </si>
  <si>
    <t>29.32.30.400.002.00.0796.000000000006</t>
  </si>
  <si>
    <t>передний, для автобуса</t>
  </si>
  <si>
    <t>29.32.30.900.008.00.0796.000000000000</t>
  </si>
  <si>
    <t>для легкового автомобиля, для гидроусилителя руля</t>
  </si>
  <si>
    <t>29.32.30.950.029.02.0796.000000000000</t>
  </si>
  <si>
    <t>для грузового автомобиля, передняя</t>
  </si>
  <si>
    <t>28.29.13.300.003.01.0796.000000000007</t>
  </si>
  <si>
    <t>топливный, для дизельного двигателя грузового автомобиля, грубой очистки</t>
  </si>
  <si>
    <t>29.32.30.250.033.00.0796.000000000006</t>
  </si>
  <si>
    <t>Колодка</t>
  </si>
  <si>
    <t>тормозная, для автобуса, задняя</t>
  </si>
  <si>
    <t>29.32.30.250.033.00.0796.000000000007</t>
  </si>
  <si>
    <t>тормозная, для автобуса, передняя</t>
  </si>
  <si>
    <t xml:space="preserve"> передняя, для грузового автомобиля</t>
  </si>
  <si>
    <t>29.32.30.300.016.00.0796.000000000001</t>
  </si>
  <si>
    <t>Гайка</t>
  </si>
  <si>
    <t>для легкового автомобиля, специальная, для крепления колеса</t>
  </si>
  <si>
    <t>29.32.30.900.002.00.0796.000000000000</t>
  </si>
  <si>
    <t>аварийный, для пневматической системы открывания дверей автобусов</t>
  </si>
  <si>
    <t>28.25.12.700.002.00.0796.000000000000</t>
  </si>
  <si>
    <t>Пульт дистанционного управления</t>
  </si>
  <si>
    <t>для кондиционера</t>
  </si>
  <si>
    <t>29.32.30.250.039.00.0796.000000000000</t>
  </si>
  <si>
    <t>Рычаг</t>
  </si>
  <si>
    <t>регулировочный, для тормозной системы, для грузового автомобиля</t>
  </si>
  <si>
    <t>29.32.30.610.000.02.0796.000000000000</t>
  </si>
  <si>
    <t>для грузового автомобиля, системы охлаждения</t>
  </si>
  <si>
    <t>29.32.30.950.023.00.0796.000000000001</t>
  </si>
  <si>
    <t>Стремянка</t>
  </si>
  <si>
    <t>передней рессоры, для грузового автомобиля</t>
  </si>
  <si>
    <t>29.32.30.950.023.00.0796.000000000004</t>
  </si>
  <si>
    <t>задней рессоры, для грузового автомобиля</t>
  </si>
  <si>
    <t>крестовина</t>
  </si>
  <si>
    <t>29.32.30.400.002.00.0796.000000000004</t>
  </si>
  <si>
    <t>для грузового автомобиля, привода</t>
  </si>
  <si>
    <t>28.29.82.500.004.00.0796.000000000000</t>
  </si>
  <si>
    <t>Элемент фильтра</t>
  </si>
  <si>
    <t>для масляного фильтра</t>
  </si>
  <si>
    <t>29.32.30.300.026.00.0796.000000000000</t>
  </si>
  <si>
    <t>Коробка</t>
  </si>
  <si>
    <t>отбора мощности, для грузового автомобиля</t>
  </si>
  <si>
    <t>29.31.22.500.000.00.0796.000000000012</t>
  </si>
  <si>
    <t>переменного тока, для грузового автомобиля, номинальное напряжение 15-28 В</t>
  </si>
  <si>
    <t>29.32.30.250.009.00.0796.000000000000</t>
  </si>
  <si>
    <t>Компрессор</t>
  </si>
  <si>
    <t>для тормозной системы, для грузового автомобиля</t>
  </si>
  <si>
    <t>28.21.13.600.003.00.0796.000000000000</t>
  </si>
  <si>
    <t>предпусковой, номинальное напряжение 24 В, расход топлива 5,1 л/ч, электрическая мощность 110 Вт, мощность обогрева 35 кВт</t>
  </si>
  <si>
    <t>71.20.14.000.000.00.0777.000000000000</t>
  </si>
  <si>
    <t>Услуги по техническому контролю (осмотру) дорожных транспортных средств</t>
  </si>
  <si>
    <t xml:space="preserve"> с момента подписания договора по 31.03.2017г </t>
  </si>
  <si>
    <t>06.20.10.100.000.00.0113.000000000000</t>
  </si>
  <si>
    <t>Метр кубический</t>
  </si>
  <si>
    <t>113</t>
  </si>
  <si>
    <t>Муфта</t>
  </si>
  <si>
    <t>обгонная, самоуправляемая, номинальный крутящий момент 160(16) Н*м, ГОСТ 12935-76</t>
  </si>
  <si>
    <t>28.15.26.900.000.04.0796.000000000000</t>
  </si>
  <si>
    <t>29.32.30.990.098.02.0796.000000000004</t>
  </si>
  <si>
    <t>7</t>
  </si>
  <si>
    <t>8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</si>
  <si>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</si>
  <si>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</si>
  <si>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</si>
  <si>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</si>
  <si>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</si>
  <si>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</si>
  <si>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</si>
  <si>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</si>
  <si>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</si>
  <si>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18.11.2016</t>
  </si>
  <si>
    <t>20</t>
  </si>
  <si>
    <t>22</t>
  </si>
  <si>
    <t>22.11.2016</t>
  </si>
  <si>
    <t>21</t>
  </si>
  <si>
    <t>23</t>
  </si>
  <si>
    <t>24</t>
  </si>
  <si>
    <t>25</t>
  </si>
  <si>
    <t>26</t>
  </si>
  <si>
    <t>27</t>
  </si>
  <si>
    <t>28</t>
  </si>
  <si>
    <t>29</t>
  </si>
  <si>
    <t>Питания Каламкас (ММГ)</t>
  </si>
  <si>
    <t>Питания Жетыбай (АО "ММГ")</t>
  </si>
  <si>
    <t>Питания  Актау ( АО ММГ)</t>
  </si>
  <si>
    <t>Проживания Каламкас (АО "ММГ" )</t>
  </si>
  <si>
    <t>Проживания  Мунайшы (АО "ММГ")</t>
  </si>
  <si>
    <t>Проживания  Асар (АО "ММГ")</t>
  </si>
  <si>
    <t>30</t>
  </si>
  <si>
    <t>31</t>
  </si>
  <si>
    <t>32</t>
  </si>
  <si>
    <t>33</t>
  </si>
  <si>
    <t>34</t>
  </si>
  <si>
    <t>35</t>
  </si>
  <si>
    <t>РК, Мангистауская область,м/р Жетыбай</t>
  </si>
  <si>
    <t>РК, Мангистауская область,м/р каламкас</t>
  </si>
  <si>
    <t>РК, Мангистауская область, м/р Асар</t>
  </si>
  <si>
    <t>РК, Мангистауская область, Актау</t>
  </si>
  <si>
    <t>РК, Мангистауская область,м/р Каламкас</t>
  </si>
  <si>
    <t>464285,64</t>
  </si>
  <si>
    <t>36</t>
  </si>
  <si>
    <t>41</t>
  </si>
  <si>
    <t>40</t>
  </si>
  <si>
    <t>39</t>
  </si>
  <si>
    <t>38</t>
  </si>
  <si>
    <t>37</t>
  </si>
  <si>
    <t>42</t>
  </si>
  <si>
    <t>43</t>
  </si>
  <si>
    <t>44</t>
  </si>
  <si>
    <t>45</t>
  </si>
  <si>
    <t>46</t>
  </si>
  <si>
    <t>47</t>
  </si>
  <si>
    <t>48</t>
  </si>
  <si>
    <t>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</si>
</sst>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_р_."/>
    <numFmt numFmtId="169" formatCode="_-* #,##0_р_._-;\-* #,##0_р_._-;_-* \-??_р_._-;_-@_-"/>
    <numFmt numFmtId="170" formatCode="#,##0.00_ ;\-#,##0.00\ "/>
    <numFmt numFmtId="171" formatCode="_-* #,##0.00_р_._-;\-* #,##0.00_р_._-;_-* \-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/>
    </xf>
    <xf numFmtId="49" fontId="60" fillId="33" borderId="0" xfId="0" applyNumberFormat="1" applyFont="1" applyFill="1" applyAlignment="1">
      <alignment/>
    </xf>
    <xf numFmtId="49" fontId="60" fillId="35" borderId="0" xfId="0" applyNumberFormat="1" applyFont="1" applyFill="1" applyAlignment="1">
      <alignment/>
    </xf>
    <xf numFmtId="4" fontId="2" fillId="33" borderId="11" xfId="73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4" fillId="36" borderId="0" xfId="57" applyFont="1" applyFill="1" applyBorder="1" applyAlignment="1">
      <alignment horizontal="center" vertical="center" wrapText="1"/>
      <protection/>
    </xf>
    <xf numFmtId="0" fontId="4" fillId="36" borderId="0" xfId="57" applyFont="1" applyFill="1" applyBorder="1" applyAlignment="1">
      <alignment horizontal="center" vertical="center"/>
      <protection/>
    </xf>
    <xf numFmtId="49" fontId="4" fillId="36" borderId="0" xfId="57" applyNumberFormat="1" applyFont="1" applyFill="1" applyBorder="1" applyAlignment="1">
      <alignment horizontal="center" vertical="center"/>
      <protection/>
    </xf>
    <xf numFmtId="1" fontId="4" fillId="36" borderId="0" xfId="57" applyNumberFormat="1" applyFont="1" applyFill="1" applyBorder="1" applyAlignment="1">
      <alignment horizontal="center" vertical="center"/>
      <protection/>
    </xf>
    <xf numFmtId="0" fontId="2" fillId="36" borderId="0" xfId="57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6" fillId="36" borderId="0" xfId="57" applyFont="1" applyFill="1" applyBorder="1" applyAlignment="1">
      <alignment vertical="center" wrapText="1"/>
      <protection/>
    </xf>
    <xf numFmtId="0" fontId="6" fillId="36" borderId="0" xfId="57" applyFont="1" applyFill="1" applyBorder="1" applyAlignment="1">
      <alignment vertical="center"/>
      <protection/>
    </xf>
    <xf numFmtId="49" fontId="6" fillId="36" borderId="0" xfId="57" applyNumberFormat="1" applyFont="1" applyFill="1" applyBorder="1" applyAlignment="1">
      <alignment vertical="center"/>
      <protection/>
    </xf>
    <xf numFmtId="1" fontId="6" fillId="36" borderId="0" xfId="57" applyNumberFormat="1" applyFont="1" applyFill="1" applyBorder="1" applyAlignment="1">
      <alignment horizontal="center" vertical="center"/>
      <protection/>
    </xf>
    <xf numFmtId="0" fontId="6" fillId="36" borderId="0" xfId="57" applyFont="1" applyFill="1" applyBorder="1" applyAlignment="1">
      <alignment horizontal="center" vertical="center"/>
      <protection/>
    </xf>
    <xf numFmtId="0" fontId="7" fillId="36" borderId="0" xfId="57" applyFont="1" applyFill="1" applyBorder="1" applyAlignment="1">
      <alignment vertical="center"/>
      <protection/>
    </xf>
    <xf numFmtId="0" fontId="31" fillId="33" borderId="0" xfId="0" applyFont="1" applyFill="1" applyAlignment="1">
      <alignment/>
    </xf>
    <xf numFmtId="0" fontId="31" fillId="0" borderId="0" xfId="0" applyFont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/>
    </xf>
    <xf numFmtId="167" fontId="7" fillId="0" borderId="11" xfId="0" applyNumberFormat="1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67" fontId="6" fillId="37" borderId="11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0" fontId="6" fillId="37" borderId="14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vertical="center"/>
    </xf>
    <xf numFmtId="167" fontId="6" fillId="37" borderId="15" xfId="0" applyNumberFormat="1" applyFont="1" applyFill="1" applyBorder="1" applyAlignment="1">
      <alignment horizontal="center" vertical="center"/>
    </xf>
    <xf numFmtId="167" fontId="6" fillId="37" borderId="16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vertical="center" wrapText="1"/>
    </xf>
    <xf numFmtId="2" fontId="7" fillId="0" borderId="11" xfId="60" applyNumberFormat="1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left" vertical="center"/>
    </xf>
    <xf numFmtId="0" fontId="7" fillId="33" borderId="11" xfId="61" applyFont="1" applyFill="1" applyBorder="1" applyAlignment="1">
      <alignment horizontal="center" wrapText="1"/>
      <protection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1" xfId="61" applyFont="1" applyFill="1" applyBorder="1" applyAlignment="1">
      <alignment wrapText="1"/>
      <protection/>
    </xf>
    <xf numFmtId="0" fontId="7" fillId="33" borderId="11" xfId="62" applyNumberFormat="1" applyFont="1" applyFill="1" applyBorder="1" applyAlignment="1" applyProtection="1">
      <alignment vertical="center" wrapText="1"/>
      <protection hidden="1"/>
    </xf>
    <xf numFmtId="0" fontId="7" fillId="33" borderId="11" xfId="0" applyFont="1" applyFill="1" applyBorder="1" applyAlignment="1">
      <alignment vertical="center"/>
    </xf>
    <xf numFmtId="1" fontId="7" fillId="0" borderId="11" xfId="73" applyNumberFormat="1" applyFont="1" applyFill="1" applyBorder="1" applyAlignment="1">
      <alignment horizontal="center" vertical="center"/>
    </xf>
    <xf numFmtId="168" fontId="7" fillId="33" borderId="11" xfId="0" applyNumberFormat="1" applyFont="1" applyFill="1" applyBorder="1" applyAlignment="1">
      <alignment horizontal="center" vertical="center" wrapText="1"/>
    </xf>
    <xf numFmtId="167" fontId="7" fillId="33" borderId="11" xfId="0" applyNumberFormat="1" applyFont="1" applyFill="1" applyBorder="1" applyAlignment="1">
      <alignment horizontal="center" vertical="center" wrapText="1"/>
    </xf>
    <xf numFmtId="0" fontId="7" fillId="33" borderId="11" xfId="61" applyNumberFormat="1" applyFont="1" applyFill="1" applyBorder="1" applyAlignment="1" applyProtection="1">
      <alignment vertical="center" wrapText="1"/>
      <protection hidden="1"/>
    </xf>
    <xf numFmtId="0" fontId="7" fillId="33" borderId="11" xfId="61" applyFont="1" applyFill="1" applyBorder="1" applyAlignment="1">
      <alignment/>
      <protection/>
    </xf>
    <xf numFmtId="0" fontId="7" fillId="33" borderId="11" xfId="61" applyFont="1" applyFill="1" applyBorder="1">
      <alignment/>
      <protection/>
    </xf>
    <xf numFmtId="0" fontId="7" fillId="33" borderId="11" xfId="55" applyFont="1" applyFill="1" applyBorder="1" applyAlignment="1">
      <alignment wrapText="1"/>
      <protection/>
    </xf>
    <xf numFmtId="0" fontId="7" fillId="33" borderId="11" xfId="55" applyNumberFormat="1" applyFont="1" applyFill="1" applyBorder="1" applyAlignment="1" applyProtection="1">
      <alignment vertical="center" wrapText="1"/>
      <protection hidden="1"/>
    </xf>
    <xf numFmtId="0" fontId="7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/>
    </xf>
    <xf numFmtId="0" fontId="7" fillId="0" borderId="10" xfId="62" applyNumberFormat="1" applyFont="1" applyFill="1" applyBorder="1" applyAlignment="1" applyProtection="1">
      <alignment vertical="center" wrapText="1"/>
      <protection hidden="1"/>
    </xf>
    <xf numFmtId="1" fontId="7" fillId="0" borderId="10" xfId="73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wrapText="1"/>
    </xf>
    <xf numFmtId="0" fontId="7" fillId="0" borderId="11" xfId="62" applyNumberFormat="1" applyFont="1" applyFill="1" applyBorder="1" applyAlignment="1" applyProtection="1">
      <alignment vertical="center" wrapText="1"/>
      <protection hidden="1"/>
    </xf>
    <xf numFmtId="49" fontId="7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vertical="center"/>
    </xf>
    <xf numFmtId="49" fontId="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0" fontId="7" fillId="0" borderId="11" xfId="56" applyFont="1" applyFill="1" applyBorder="1" applyAlignment="1">
      <alignment wrapText="1"/>
      <protection/>
    </xf>
    <xf numFmtId="0" fontId="6" fillId="33" borderId="11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1" fontId="7" fillId="0" borderId="11" xfId="73" applyNumberFormat="1" applyFont="1" applyFill="1" applyBorder="1" applyAlignment="1">
      <alignment horizontal="center" vertical="center" wrapText="1"/>
    </xf>
    <xf numFmtId="168" fontId="7" fillId="33" borderId="11" xfId="73" applyNumberFormat="1" applyFont="1" applyFill="1" applyBorder="1" applyAlignment="1">
      <alignment horizontal="center" vertical="center" wrapText="1"/>
    </xf>
    <xf numFmtId="167" fontId="7" fillId="33" borderId="11" xfId="73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1" xfId="33" applyNumberFormat="1" applyFont="1" applyFill="1" applyBorder="1" applyAlignment="1">
      <alignment horizontal="left" vertical="center" wrapText="1"/>
      <protection/>
    </xf>
    <xf numFmtId="3" fontId="7" fillId="0" borderId="11" xfId="59" applyNumberFormat="1" applyFont="1" applyFill="1" applyBorder="1" applyAlignment="1">
      <alignment vertical="center"/>
      <protection/>
    </xf>
    <xf numFmtId="0" fontId="7" fillId="0" borderId="11" xfId="33" applyNumberFormat="1" applyFont="1" applyFill="1" applyBorder="1" applyAlignment="1">
      <alignment horizontal="center" vertical="center" wrapText="1"/>
      <protection/>
    </xf>
    <xf numFmtId="167" fontId="7" fillId="33" borderId="17" xfId="73" applyNumberFormat="1" applyFont="1" applyFill="1" applyBorder="1" applyAlignment="1">
      <alignment horizontal="center" vertical="center" wrapText="1"/>
    </xf>
    <xf numFmtId="3" fontId="7" fillId="33" borderId="11" xfId="59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 vertical="center" wrapText="1"/>
    </xf>
    <xf numFmtId="3" fontId="7" fillId="0" borderId="10" xfId="33" applyNumberFormat="1" applyFont="1" applyFill="1" applyBorder="1" applyAlignment="1">
      <alignment horizontal="left" vertical="center" wrapText="1"/>
      <protection/>
    </xf>
    <xf numFmtId="0" fontId="6" fillId="33" borderId="18" xfId="0" applyFont="1" applyFill="1" applyBorder="1" applyAlignment="1">
      <alignment vertical="center" wrapText="1"/>
    </xf>
    <xf numFmtId="3" fontId="7" fillId="0" borderId="19" xfId="3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68" fontId="7" fillId="33" borderId="10" xfId="54" applyNumberFormat="1" applyFont="1" applyFill="1" applyBorder="1" applyAlignment="1">
      <alignment horizontal="center" vertical="center" wrapText="1"/>
      <protection/>
    </xf>
    <xf numFmtId="167" fontId="7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8" fontId="7" fillId="33" borderId="11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>
      <alignment horizontal="center" vertical="center" wrapText="1"/>
    </xf>
    <xf numFmtId="167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top"/>
    </xf>
    <xf numFmtId="0" fontId="6" fillId="33" borderId="18" xfId="0" applyFont="1" applyFill="1" applyBorder="1" applyAlignment="1">
      <alignment vertical="center"/>
    </xf>
    <xf numFmtId="49" fontId="6" fillId="33" borderId="18" xfId="0" applyNumberFormat="1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67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67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67" fontId="7" fillId="0" borderId="11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wrapText="1"/>
    </xf>
    <xf numFmtId="167" fontId="7" fillId="0" borderId="19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wrapText="1"/>
    </xf>
    <xf numFmtId="167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3" borderId="11" xfId="0" applyNumberFormat="1" applyFont="1" applyFill="1" applyBorder="1" applyAlignment="1">
      <alignment horizontal="center" wrapText="1"/>
    </xf>
    <xf numFmtId="168" fontId="7" fillId="0" borderId="11" xfId="0" applyNumberFormat="1" applyFont="1" applyFill="1" applyBorder="1" applyAlignment="1">
      <alignment horizontal="center" wrapText="1"/>
    </xf>
    <xf numFmtId="167" fontId="6" fillId="37" borderId="11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3" fontId="6" fillId="34" borderId="22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167" fontId="9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167" fontId="62" fillId="33" borderId="11" xfId="0" applyNumberFormat="1" applyFont="1" applyFill="1" applyBorder="1" applyAlignment="1">
      <alignment horizontal="center" vertical="center" wrapText="1"/>
    </xf>
    <xf numFmtId="167" fontId="6" fillId="37" borderId="10" xfId="0" applyNumberFormat="1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7" fillId="0" borderId="11" xfId="0" applyNumberFormat="1" applyFont="1" applyFill="1" applyBorder="1" applyAlignment="1">
      <alignment vertical="center" wrapText="1"/>
    </xf>
    <xf numFmtId="0" fontId="7" fillId="34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67" fontId="7" fillId="0" borderId="11" xfId="45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7" borderId="23" xfId="0" applyFont="1" applyFill="1" applyBorder="1" applyAlignment="1">
      <alignment vertical="center"/>
    </xf>
    <xf numFmtId="0" fontId="6" fillId="37" borderId="21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3" fontId="2" fillId="33" borderId="11" xfId="73" applyNumberFormat="1" applyFont="1" applyFill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/>
    </xf>
    <xf numFmtId="3" fontId="2" fillId="33" borderId="10" xfId="73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/>
    </xf>
    <xf numFmtId="49" fontId="65" fillId="33" borderId="10" xfId="0" applyNumberFormat="1" applyFont="1" applyFill="1" applyBorder="1" applyAlignment="1">
      <alignment vertical="center"/>
    </xf>
    <xf numFmtId="0" fontId="65" fillId="33" borderId="10" xfId="0" applyFont="1" applyFill="1" applyBorder="1" applyAlignment="1">
      <alignment vertical="center" wrapText="1"/>
    </xf>
    <xf numFmtId="1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167" fontId="64" fillId="33" borderId="10" xfId="0" applyNumberFormat="1" applyFont="1" applyFill="1" applyBorder="1" applyAlignment="1">
      <alignment horizontal="center" vertical="center"/>
    </xf>
    <xf numFmtId="167" fontId="64" fillId="0" borderId="11" xfId="0" applyNumberFormat="1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4" fillId="0" borderId="11" xfId="0" applyFont="1" applyBorder="1" applyAlignment="1">
      <alignment horizontal="left" vertical="center" wrapText="1"/>
    </xf>
    <xf numFmtId="169" fontId="64" fillId="0" borderId="11" xfId="71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67" fontId="7" fillId="33" borderId="11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3" fontId="63" fillId="33" borderId="11" xfId="73" applyNumberFormat="1" applyFont="1" applyFill="1" applyBorder="1" applyAlignment="1">
      <alignment horizontal="center"/>
    </xf>
    <xf numFmtId="3" fontId="7" fillId="33" borderId="11" xfId="73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167" fontId="7" fillId="34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167" fontId="31" fillId="0" borderId="0" xfId="0" applyNumberFormat="1" applyFont="1" applyAlignment="1">
      <alignment horizontal="center" vertical="center"/>
    </xf>
    <xf numFmtId="0" fontId="67" fillId="39" borderId="11" xfId="0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170" fontId="7" fillId="34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49" fontId="60" fillId="33" borderId="11" xfId="0" applyNumberFormat="1" applyFont="1" applyFill="1" applyBorder="1" applyAlignment="1">
      <alignment/>
    </xf>
    <xf numFmtId="49" fontId="60" fillId="33" borderId="0" xfId="0" applyNumberFormat="1" applyFont="1" applyFill="1" applyAlignment="1">
      <alignment/>
    </xf>
    <xf numFmtId="49" fontId="60" fillId="33" borderId="0" xfId="0" applyNumberFormat="1" applyFont="1" applyFill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 wrapText="1"/>
    </xf>
    <xf numFmtId="49" fontId="60" fillId="33" borderId="0" xfId="0" applyNumberFormat="1" applyFont="1" applyFill="1" applyAlignment="1">
      <alignment horizontal="center" vertical="center" wrapText="1"/>
    </xf>
    <xf numFmtId="3" fontId="2" fillId="33" borderId="11" xfId="33" applyNumberFormat="1" applyFont="1" applyFill="1" applyBorder="1" applyAlignment="1">
      <alignment horizontal="center" vertical="center" wrapText="1"/>
      <protection/>
    </xf>
    <xf numFmtId="167" fontId="4" fillId="33" borderId="11" xfId="0" applyNumberFormat="1" applyFont="1" applyFill="1" applyBorder="1" applyAlignment="1">
      <alignment horizontal="center" vertical="center"/>
    </xf>
    <xf numFmtId="49" fontId="60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60" fillId="33" borderId="0" xfId="0" applyFont="1" applyFill="1" applyAlignment="1">
      <alignment wrapText="1"/>
    </xf>
    <xf numFmtId="49" fontId="60" fillId="33" borderId="0" xfId="0" applyNumberFormat="1" applyFont="1" applyFill="1" applyAlignment="1">
      <alignment wrapText="1"/>
    </xf>
    <xf numFmtId="49" fontId="60" fillId="33" borderId="11" xfId="0" applyNumberFormat="1" applyFont="1" applyFill="1" applyBorder="1" applyAlignment="1">
      <alignment wrapText="1"/>
    </xf>
    <xf numFmtId="49" fontId="68" fillId="33" borderId="0" xfId="0" applyNumberFormat="1" applyFont="1" applyFill="1" applyAlignment="1">
      <alignment horizontal="center" wrapText="1"/>
    </xf>
    <xf numFmtId="0" fontId="0" fillId="33" borderId="0" xfId="0" applyFill="1" applyAlignment="1">
      <alignment vertical="center" wrapText="1"/>
    </xf>
    <xf numFmtId="4" fontId="60" fillId="33" borderId="0" xfId="0" applyNumberFormat="1" applyFont="1" applyFill="1" applyAlignment="1">
      <alignment/>
    </xf>
    <xf numFmtId="4" fontId="60" fillId="33" borderId="0" xfId="0" applyNumberFormat="1" applyFont="1" applyFill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68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1" xfId="73" applyNumberFormat="1" applyFont="1" applyFill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43" fontId="7" fillId="33" borderId="11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43" fontId="7" fillId="33" borderId="11" xfId="0" applyNumberFormat="1" applyFont="1" applyFill="1" applyBorder="1" applyAlignment="1">
      <alignment horizontal="center" vertical="center"/>
    </xf>
    <xf numFmtId="0" fontId="12" fillId="33" borderId="11" xfId="0" applyNumberFormat="1" applyFont="1" applyFill="1" applyBorder="1" applyAlignment="1">
      <alignment horizontal="left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60" fillId="34" borderId="11" xfId="0" applyNumberFormat="1" applyFont="1" applyFill="1" applyBorder="1" applyAlignment="1">
      <alignment horizontal="center" vertical="center"/>
    </xf>
    <xf numFmtId="49" fontId="60" fillId="34" borderId="11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49" fontId="68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 wrapText="1"/>
    </xf>
    <xf numFmtId="49" fontId="60" fillId="34" borderId="0" xfId="0" applyNumberFormat="1" applyFont="1" applyFill="1" applyAlignment="1">
      <alignment/>
    </xf>
    <xf numFmtId="0" fontId="0" fillId="34" borderId="0" xfId="0" applyFill="1" applyAlignment="1">
      <alignment wrapText="1"/>
    </xf>
    <xf numFmtId="4" fontId="2" fillId="34" borderId="11" xfId="73" applyNumberFormat="1" applyFont="1" applyFill="1" applyBorder="1" applyAlignment="1">
      <alignment horizontal="center" vertical="center"/>
    </xf>
    <xf numFmtId="4" fontId="69" fillId="34" borderId="11" xfId="0" applyNumberFormat="1" applyFont="1" applyFill="1" applyBorder="1" applyAlignment="1">
      <alignment horizontal="center" vertical="center"/>
    </xf>
    <xf numFmtId="167" fontId="2" fillId="34" borderId="11" xfId="0" applyNumberFormat="1" applyFont="1" applyFill="1" applyBorder="1" applyAlignment="1">
      <alignment horizontal="center" vertical="center"/>
    </xf>
    <xf numFmtId="49" fontId="60" fillId="40" borderId="11" xfId="0" applyNumberFormat="1" applyFont="1" applyFill="1" applyBorder="1" applyAlignment="1">
      <alignment horizontal="center" vertical="center"/>
    </xf>
    <xf numFmtId="49" fontId="60" fillId="40" borderId="11" xfId="0" applyNumberFormat="1" applyFont="1" applyFill="1" applyBorder="1" applyAlignment="1">
      <alignment horizontal="center" vertical="center" wrapText="1"/>
    </xf>
    <xf numFmtId="0" fontId="60" fillId="40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9" fontId="68" fillId="40" borderId="11" xfId="0" applyNumberFormat="1" applyFont="1" applyFill="1" applyBorder="1" applyAlignment="1">
      <alignment horizontal="center" vertical="center"/>
    </xf>
    <xf numFmtId="1" fontId="2" fillId="40" borderId="11" xfId="0" applyNumberFormat="1" applyFont="1" applyFill="1" applyBorder="1" applyAlignment="1">
      <alignment horizontal="center" vertical="center" wrapText="1"/>
    </xf>
    <xf numFmtId="0" fontId="2" fillId="40" borderId="11" xfId="0" applyNumberFormat="1" applyFont="1" applyFill="1" applyBorder="1" applyAlignment="1">
      <alignment horizontal="center" vertical="center" wrapText="1"/>
    </xf>
    <xf numFmtId="3" fontId="2" fillId="40" borderId="11" xfId="0" applyNumberFormat="1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wrapText="1"/>
    </xf>
    <xf numFmtId="4" fontId="2" fillId="40" borderId="11" xfId="73" applyNumberFormat="1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4" fontId="2" fillId="40" borderId="11" xfId="0" applyNumberFormat="1" applyFont="1" applyFill="1" applyBorder="1" applyAlignment="1">
      <alignment horizontal="center" vertical="center"/>
    </xf>
    <xf numFmtId="4" fontId="2" fillId="40" borderId="11" xfId="0" applyNumberFormat="1" applyFont="1" applyFill="1" applyBorder="1" applyAlignment="1">
      <alignment horizontal="center" vertical="center" wrapText="1"/>
    </xf>
    <xf numFmtId="4" fontId="69" fillId="40" borderId="11" xfId="0" applyNumberFormat="1" applyFont="1" applyFill="1" applyBorder="1" applyAlignment="1">
      <alignment horizontal="center" vertical="center"/>
    </xf>
    <xf numFmtId="167" fontId="2" fillId="40" borderId="11" xfId="0" applyNumberFormat="1" applyFont="1" applyFill="1" applyBorder="1" applyAlignment="1">
      <alignment horizontal="center" vertical="center"/>
    </xf>
    <xf numFmtId="49" fontId="60" fillId="40" borderId="0" xfId="0" applyNumberFormat="1" applyFont="1" applyFill="1" applyAlignment="1">
      <alignment/>
    </xf>
    <xf numFmtId="0" fontId="60" fillId="35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4" borderId="11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 vertical="center" wrapText="1"/>
    </xf>
    <xf numFmtId="43" fontId="7" fillId="34" borderId="11" xfId="0" applyNumberFormat="1" applyFont="1" applyFill="1" applyBorder="1" applyAlignment="1">
      <alignment horizontal="left" vertical="center"/>
    </xf>
    <xf numFmtId="0" fontId="0" fillId="34" borderId="11" xfId="0" applyFill="1" applyBorder="1" applyAlignment="1">
      <alignment vertical="center" wrapText="1"/>
    </xf>
    <xf numFmtId="0" fontId="7" fillId="34" borderId="19" xfId="0" applyFont="1" applyFill="1" applyBorder="1" applyAlignment="1">
      <alignment horizontal="center" vertical="center"/>
    </xf>
    <xf numFmtId="43" fontId="7" fillId="34" borderId="19" xfId="0" applyNumberFormat="1" applyFont="1" applyFill="1" applyBorder="1" applyAlignment="1">
      <alignment horizontal="left" vertical="center"/>
    </xf>
    <xf numFmtId="4" fontId="2" fillId="34" borderId="11" xfId="73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center"/>
    </xf>
    <xf numFmtId="3" fontId="2" fillId="34" borderId="11" xfId="33" applyNumberFormat="1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49" fontId="60" fillId="35" borderId="11" xfId="0" applyNumberFormat="1" applyFont="1" applyFill="1" applyBorder="1" applyAlignment="1">
      <alignment horizontal="center" vertical="center"/>
    </xf>
    <xf numFmtId="49" fontId="60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1" xfId="73" applyNumberFormat="1" applyFont="1" applyFill="1" applyBorder="1" applyAlignment="1">
      <alignment horizontal="center" vertical="center"/>
    </xf>
    <xf numFmtId="43" fontId="7" fillId="35" borderId="11" xfId="0" applyNumberFormat="1" applyFont="1" applyFill="1" applyBorder="1" applyAlignment="1">
      <alignment horizontal="left" vertical="center"/>
    </xf>
    <xf numFmtId="4" fontId="2" fillId="35" borderId="11" xfId="0" applyNumberFormat="1" applyFont="1" applyFill="1" applyBorder="1" applyAlignment="1">
      <alignment horizontal="center" vertical="center"/>
    </xf>
    <xf numFmtId="167" fontId="2" fillId="35" borderId="11" xfId="0" applyNumberFormat="1" applyFont="1" applyFill="1" applyBorder="1" applyAlignment="1">
      <alignment horizontal="center" vertical="center"/>
    </xf>
    <xf numFmtId="49" fontId="60" fillId="33" borderId="11" xfId="0" applyNumberFormat="1" applyFont="1" applyFill="1" applyBorder="1" applyAlignment="1">
      <alignment horizontal="center" vertical="center"/>
    </xf>
    <xf numFmtId="0" fontId="4" fillId="36" borderId="0" xfId="57" applyFont="1" applyFill="1" applyBorder="1" applyAlignment="1">
      <alignment horizontal="left" vertical="center"/>
      <protection/>
    </xf>
    <xf numFmtId="0" fontId="6" fillId="36" borderId="0" xfId="57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vertical="center" wrapText="1"/>
    </xf>
    <xf numFmtId="0" fontId="6" fillId="37" borderId="13" xfId="0" applyFont="1" applyFill="1" applyBorder="1" applyAlignment="1">
      <alignment vertical="center" wrapText="1"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1" fontId="6" fillId="37" borderId="12" xfId="0" applyNumberFormat="1" applyFont="1" applyFill="1" applyBorder="1" applyAlignment="1">
      <alignment horizontal="center" vertical="center" wrapText="1"/>
    </xf>
    <xf numFmtId="1" fontId="6" fillId="37" borderId="13" xfId="0" applyNumberFormat="1" applyFont="1" applyFill="1" applyBorder="1" applyAlignment="1">
      <alignment horizontal="center" vertical="center" wrapText="1"/>
    </xf>
    <xf numFmtId="4" fontId="6" fillId="37" borderId="25" xfId="75" applyNumberFormat="1" applyFont="1" applyFill="1" applyBorder="1" applyAlignment="1">
      <alignment horizontal="center" vertical="center" wrapText="1"/>
    </xf>
    <xf numFmtId="4" fontId="6" fillId="37" borderId="26" xfId="75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7" xfId="57" applyFont="1" applyFill="1" applyBorder="1" applyAlignment="1">
      <alignment horizontal="center" vertical="center" wrapText="1"/>
      <protection/>
    </xf>
    <xf numFmtId="0" fontId="6" fillId="33" borderId="28" xfId="57" applyFont="1" applyFill="1" applyBorder="1" applyAlignment="1">
      <alignment horizontal="center" vertical="center" wrapText="1"/>
      <protection/>
    </xf>
    <xf numFmtId="3" fontId="6" fillId="37" borderId="12" xfId="75" applyNumberFormat="1" applyFont="1" applyFill="1" applyBorder="1" applyAlignment="1">
      <alignment horizontal="center" vertical="center" wrapText="1"/>
    </xf>
    <xf numFmtId="3" fontId="6" fillId="37" borderId="13" xfId="75" applyNumberFormat="1" applyFont="1" applyFill="1" applyBorder="1" applyAlignment="1">
      <alignment horizontal="center" vertical="center" wrapText="1"/>
    </xf>
    <xf numFmtId="3" fontId="6" fillId="37" borderId="29" xfId="75" applyNumberFormat="1" applyFont="1" applyFill="1" applyBorder="1" applyAlignment="1">
      <alignment horizontal="center" vertical="center" wrapText="1"/>
    </xf>
    <xf numFmtId="3" fontId="6" fillId="37" borderId="30" xfId="75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vertical="center"/>
    </xf>
    <xf numFmtId="0" fontId="6" fillId="37" borderId="15" xfId="0" applyFont="1" applyFill="1" applyBorder="1" applyAlignment="1">
      <alignment vertical="center"/>
    </xf>
    <xf numFmtId="0" fontId="6" fillId="37" borderId="16" xfId="0" applyFont="1" applyFill="1" applyBorder="1" applyAlignment="1">
      <alignment vertical="center"/>
    </xf>
    <xf numFmtId="0" fontId="6" fillId="37" borderId="14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6" fillId="37" borderId="16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0" fontId="6" fillId="37" borderId="16" xfId="0" applyFont="1" applyFill="1" applyBorder="1" applyAlignment="1">
      <alignment horizontal="left" vertical="center" wrapText="1"/>
    </xf>
    <xf numFmtId="3" fontId="6" fillId="34" borderId="15" xfId="0" applyNumberFormat="1" applyFont="1" applyFill="1" applyBorder="1" applyAlignment="1">
      <alignment horizontal="center" vertical="center"/>
    </xf>
    <xf numFmtId="167" fontId="7" fillId="33" borderId="19" xfId="0" applyNumberFormat="1" applyFont="1" applyFill="1" applyBorder="1" applyAlignment="1">
      <alignment horizontal="center" vertical="center"/>
    </xf>
    <xf numFmtId="167" fontId="7" fillId="33" borderId="18" xfId="0" applyNumberFormat="1" applyFont="1" applyFill="1" applyBorder="1" applyAlignment="1">
      <alignment horizontal="center" vertical="center"/>
    </xf>
    <xf numFmtId="167" fontId="7" fillId="33" borderId="10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>
      <alignment horizontal="left" vertical="center" wrapText="1"/>
    </xf>
    <xf numFmtId="0" fontId="7" fillId="37" borderId="16" xfId="0" applyFont="1" applyFill="1" applyBorder="1" applyAlignment="1">
      <alignment horizontal="left" vertical="center" wrapText="1"/>
    </xf>
    <xf numFmtId="0" fontId="6" fillId="37" borderId="35" xfId="0" applyFont="1" applyFill="1" applyBorder="1" applyAlignment="1">
      <alignment horizontal="left" vertical="center"/>
    </xf>
    <xf numFmtId="0" fontId="6" fillId="37" borderId="36" xfId="0" applyFont="1" applyFill="1" applyBorder="1" applyAlignment="1">
      <alignment horizontal="left" vertical="center"/>
    </xf>
    <xf numFmtId="0" fontId="6" fillId="37" borderId="37" xfId="0" applyFont="1" applyFill="1" applyBorder="1" applyAlignment="1">
      <alignment horizontal="left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 3" xfId="54"/>
    <cellStyle name="Обычный 19 3 2 2 2" xfId="55"/>
    <cellStyle name="Обычный 19 3 2 2 2 2 2" xfId="56"/>
    <cellStyle name="Обычный 2" xfId="57"/>
    <cellStyle name="Обычный 2 2 2 2" xfId="58"/>
    <cellStyle name="Обычный 32 3" xfId="59"/>
    <cellStyle name="Обычный 83" xfId="60"/>
    <cellStyle name="Обычный 84" xfId="61"/>
    <cellStyle name="Обычный_Утв.заявка  (свод.)-2006  от 10 11 05.база xls (вар" xfId="62"/>
    <cellStyle name="Обычный_Формат ПП 2008-2010_для_БП_финал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17 2" xfId="73"/>
    <cellStyle name="Финансовый 2" xfId="74"/>
    <cellStyle name="Финансовый 2 2 3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mtc-talgat\&#1086;&#1073;&#1097;&#1072;&#1075;&#1072;\Users\user\AppData\Local\Microsoft\Windows\INetCache\Content.Outlook\LVLNG9ZG\&#1041;&#1055;%202016-2020\&#1073;&#1102;&#1076;&#1078;&#1077;&#1090;%202016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.16"/>
      <sheetName val="2.16.1"/>
      <sheetName val="2.16.2"/>
      <sheetName val="2.16.3"/>
      <sheetName val="2.16.4"/>
      <sheetName val="ОАР"/>
      <sheetName val="КВЛ"/>
      <sheetName val="СВОД"/>
      <sheetName val="2.27.6"/>
      <sheetName val="2.27.1"/>
      <sheetName val="ООС"/>
      <sheetName val="молоко ОАР"/>
      <sheetName val="Свод по 3НК и ОАР"/>
      <sheetName val="основание на настольный календа"/>
    </sheetNames>
    <sheetDataSet>
      <sheetData sheetId="5">
        <row r="8">
          <cell r="DN8">
            <v>14073.560233583361</v>
          </cell>
        </row>
        <row r="10">
          <cell r="DN10">
            <v>14959.29411975968</v>
          </cell>
        </row>
        <row r="12">
          <cell r="DN12">
            <v>3000.3550882973177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56"/>
  <sheetViews>
    <sheetView tabSelected="1" zoomScale="70" zoomScaleNormal="70" zoomScalePageLayoutView="0" workbookViewId="0" topLeftCell="A67">
      <selection activeCell="L77" sqref="L77"/>
    </sheetView>
  </sheetViews>
  <sheetFormatPr defaultColWidth="9.140625" defaultRowHeight="15"/>
  <cols>
    <col min="1" max="1" width="12.57421875" style="257" customWidth="1"/>
    <col min="2" max="2" width="26.7109375" style="260" customWidth="1"/>
    <col min="3" max="3" width="16.57421875" style="256" customWidth="1"/>
    <col min="4" max="4" width="22.28125" style="256" customWidth="1"/>
    <col min="5" max="5" width="29.8515625" style="256" customWidth="1"/>
    <col min="6" max="6" width="20.421875" style="269" customWidth="1"/>
    <col min="7" max="8" width="9.140625" style="256" customWidth="1"/>
    <col min="9" max="9" width="16.28125" style="256" customWidth="1"/>
    <col min="10" max="10" width="17.421875" style="256" customWidth="1"/>
    <col min="11" max="11" width="9.140625" style="256" customWidth="1"/>
    <col min="12" max="12" width="15.8515625" style="256" customWidth="1"/>
    <col min="13" max="13" width="9.140625" style="256" customWidth="1"/>
    <col min="14" max="14" width="12.7109375" style="257" customWidth="1"/>
    <col min="15" max="15" width="22.57421875" style="256" customWidth="1"/>
    <col min="16" max="17" width="9.140625" style="256" customWidth="1"/>
    <col min="18" max="18" width="15.8515625" style="256" customWidth="1"/>
    <col min="19" max="19" width="18.140625" style="256" customWidth="1"/>
    <col min="20" max="21" width="20.421875" style="256" bestFit="1" customWidth="1"/>
    <col min="22" max="22" width="9.140625" style="256" customWidth="1"/>
    <col min="23" max="23" width="9.28125" style="257" bestFit="1" customWidth="1"/>
    <col min="24" max="24" width="9.140625" style="256" customWidth="1"/>
    <col min="25" max="16384" width="9.140625" style="4" customWidth="1"/>
  </cols>
  <sheetData>
    <row r="1" spans="6:21" s="254" customFormat="1" ht="12.75">
      <c r="F1" s="268"/>
      <c r="Q1" s="8"/>
      <c r="R1" s="9"/>
      <c r="S1" s="10"/>
      <c r="U1" s="11" t="s">
        <v>327</v>
      </c>
    </row>
    <row r="2" spans="6:21" s="254" customFormat="1" ht="12.75">
      <c r="F2" s="268"/>
      <c r="Q2" s="8"/>
      <c r="R2" s="9"/>
      <c r="S2" s="10"/>
      <c r="U2" s="11" t="s">
        <v>328</v>
      </c>
    </row>
    <row r="3" spans="6:21" s="254" customFormat="1" ht="12.75">
      <c r="F3" s="268"/>
      <c r="Q3" s="8"/>
      <c r="R3" s="9"/>
      <c r="S3" s="10"/>
      <c r="U3" s="11" t="s">
        <v>329</v>
      </c>
    </row>
    <row r="4" spans="6:21" s="254" customFormat="1" ht="12.75">
      <c r="F4" s="268"/>
      <c r="Q4" s="8"/>
      <c r="R4" s="9"/>
      <c r="S4" s="10"/>
      <c r="U4" s="11" t="s">
        <v>1972</v>
      </c>
    </row>
    <row r="5" spans="2:24" s="254" customFormat="1" ht="12.75">
      <c r="B5" s="12" t="s">
        <v>1971</v>
      </c>
      <c r="C5" s="13"/>
      <c r="D5" s="14"/>
      <c r="E5" s="14"/>
      <c r="F5" s="13"/>
      <c r="G5" s="14"/>
      <c r="H5" s="15"/>
      <c r="I5" s="14"/>
      <c r="J5" s="14"/>
      <c r="K5" s="14"/>
      <c r="L5" s="14"/>
      <c r="M5" s="14"/>
      <c r="N5" s="14"/>
      <c r="O5" s="14"/>
      <c r="P5" s="15"/>
      <c r="Q5" s="13"/>
      <c r="R5" s="16"/>
      <c r="S5" s="14"/>
      <c r="T5" s="354"/>
      <c r="U5" s="354"/>
      <c r="V5" s="14"/>
      <c r="W5" s="14"/>
      <c r="X5" s="17"/>
    </row>
    <row r="6" spans="1:23" s="256" customFormat="1" ht="12.75">
      <c r="A6" s="257"/>
      <c r="B6" s="260"/>
      <c r="F6" s="269"/>
      <c r="N6" s="257"/>
      <c r="W6" s="257"/>
    </row>
    <row r="7" spans="1:24" s="256" customFormat="1" ht="12.75">
      <c r="A7" s="353" t="s">
        <v>31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</row>
    <row r="8" spans="1:24" s="271" customFormat="1" ht="127.5">
      <c r="A8" s="259" t="s">
        <v>0</v>
      </c>
      <c r="B8" s="259" t="s">
        <v>1</v>
      </c>
      <c r="C8" s="259" t="s">
        <v>2</v>
      </c>
      <c r="D8" s="259" t="s">
        <v>3</v>
      </c>
      <c r="E8" s="259" t="s">
        <v>4</v>
      </c>
      <c r="F8" s="259" t="s">
        <v>5</v>
      </c>
      <c r="G8" s="259" t="s">
        <v>6</v>
      </c>
      <c r="H8" s="259" t="s">
        <v>7</v>
      </c>
      <c r="I8" s="259" t="s">
        <v>8</v>
      </c>
      <c r="J8" s="259" t="s">
        <v>9</v>
      </c>
      <c r="K8" s="259" t="s">
        <v>10</v>
      </c>
      <c r="L8" s="259" t="s">
        <v>11</v>
      </c>
      <c r="M8" s="259" t="s">
        <v>12</v>
      </c>
      <c r="N8" s="259" t="s">
        <v>13</v>
      </c>
      <c r="O8" s="259" t="s">
        <v>14</v>
      </c>
      <c r="P8" s="259" t="s">
        <v>15</v>
      </c>
      <c r="Q8" s="259" t="s">
        <v>16</v>
      </c>
      <c r="R8" s="259" t="s">
        <v>17</v>
      </c>
      <c r="S8" s="259" t="s">
        <v>18</v>
      </c>
      <c r="T8" s="259" t="s">
        <v>19</v>
      </c>
      <c r="U8" s="259" t="s">
        <v>20</v>
      </c>
      <c r="V8" s="259" t="s">
        <v>21</v>
      </c>
      <c r="W8" s="259" t="s">
        <v>22</v>
      </c>
      <c r="X8" s="259" t="s">
        <v>23</v>
      </c>
    </row>
    <row r="9" spans="1:24" s="256" customFormat="1" ht="12.75">
      <c r="A9" s="286">
        <v>1</v>
      </c>
      <c r="B9" s="285">
        <v>2</v>
      </c>
      <c r="C9" s="286">
        <v>3</v>
      </c>
      <c r="D9" s="286">
        <v>4</v>
      </c>
      <c r="E9" s="286">
        <v>5</v>
      </c>
      <c r="F9" s="285">
        <v>6</v>
      </c>
      <c r="G9" s="286">
        <v>7</v>
      </c>
      <c r="H9" s="286">
        <v>8</v>
      </c>
      <c r="I9" s="286">
        <v>9</v>
      </c>
      <c r="J9" s="286">
        <v>10</v>
      </c>
      <c r="K9" s="286">
        <v>11</v>
      </c>
      <c r="L9" s="286">
        <v>12</v>
      </c>
      <c r="M9" s="286">
        <v>13</v>
      </c>
      <c r="N9" s="286">
        <v>14</v>
      </c>
      <c r="O9" s="286">
        <v>15</v>
      </c>
      <c r="P9" s="286">
        <v>16</v>
      </c>
      <c r="Q9" s="286">
        <v>17</v>
      </c>
      <c r="R9" s="286">
        <v>18</v>
      </c>
      <c r="S9" s="286">
        <v>19</v>
      </c>
      <c r="T9" s="286">
        <v>20</v>
      </c>
      <c r="U9" s="286">
        <v>21</v>
      </c>
      <c r="V9" s="286">
        <v>22</v>
      </c>
      <c r="W9" s="286">
        <v>23</v>
      </c>
      <c r="X9" s="286">
        <v>24</v>
      </c>
    </row>
    <row r="10" spans="1:24" s="256" customFormat="1" ht="12.75" customHeight="1">
      <c r="A10" s="286" t="s">
        <v>24</v>
      </c>
      <c r="B10" s="285"/>
      <c r="C10" s="286"/>
      <c r="D10" s="286"/>
      <c r="E10" s="286"/>
      <c r="F10" s="285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</row>
    <row r="11" spans="1:24" s="5" customFormat="1" ht="76.5" customHeight="1">
      <c r="A11" s="286" t="s">
        <v>1604</v>
      </c>
      <c r="B11" s="285" t="s">
        <v>32</v>
      </c>
      <c r="C11" s="281" t="s">
        <v>156</v>
      </c>
      <c r="D11" s="281" t="s">
        <v>157</v>
      </c>
      <c r="E11" s="281" t="s">
        <v>158</v>
      </c>
      <c r="F11" s="282" t="s">
        <v>302</v>
      </c>
      <c r="G11" s="286" t="s">
        <v>332</v>
      </c>
      <c r="H11" s="287">
        <v>0</v>
      </c>
      <c r="I11" s="282" t="s">
        <v>78</v>
      </c>
      <c r="J11" s="285" t="s">
        <v>276</v>
      </c>
      <c r="K11" s="283" t="s">
        <v>2286</v>
      </c>
      <c r="L11" s="285" t="s">
        <v>277</v>
      </c>
      <c r="M11" s="282" t="s">
        <v>275</v>
      </c>
      <c r="N11" s="244" t="s">
        <v>1600</v>
      </c>
      <c r="O11" s="277" t="s">
        <v>337</v>
      </c>
      <c r="P11" s="279" t="s">
        <v>267</v>
      </c>
      <c r="Q11" s="279" t="s">
        <v>268</v>
      </c>
      <c r="R11" s="279">
        <v>30</v>
      </c>
      <c r="S11" s="278">
        <v>110000</v>
      </c>
      <c r="T11" s="284">
        <f>S11*R11</f>
        <v>3300000</v>
      </c>
      <c r="U11" s="284">
        <f>T11*1.12</f>
        <v>3696000.0000000005</v>
      </c>
      <c r="V11" s="286"/>
      <c r="W11" s="286" t="s">
        <v>1973</v>
      </c>
      <c r="X11" s="286"/>
    </row>
    <row r="12" spans="1:24" s="5" customFormat="1" ht="76.5" customHeight="1">
      <c r="A12" s="286" t="s">
        <v>2314</v>
      </c>
      <c r="B12" s="285" t="s">
        <v>32</v>
      </c>
      <c r="C12" s="281" t="s">
        <v>159</v>
      </c>
      <c r="D12" s="281" t="s">
        <v>157</v>
      </c>
      <c r="E12" s="281" t="s">
        <v>160</v>
      </c>
      <c r="F12" s="282" t="s">
        <v>303</v>
      </c>
      <c r="G12" s="286" t="s">
        <v>332</v>
      </c>
      <c r="H12" s="287">
        <v>0</v>
      </c>
      <c r="I12" s="282" t="s">
        <v>78</v>
      </c>
      <c r="J12" s="285" t="s">
        <v>276</v>
      </c>
      <c r="K12" s="283" t="s">
        <v>2286</v>
      </c>
      <c r="L12" s="285" t="s">
        <v>277</v>
      </c>
      <c r="M12" s="282" t="s">
        <v>275</v>
      </c>
      <c r="N12" s="244" t="s">
        <v>1600</v>
      </c>
      <c r="O12" s="277" t="s">
        <v>337</v>
      </c>
      <c r="P12" s="279" t="s">
        <v>267</v>
      </c>
      <c r="Q12" s="279" t="s">
        <v>268</v>
      </c>
      <c r="R12" s="279">
        <v>60</v>
      </c>
      <c r="S12" s="278">
        <v>110000</v>
      </c>
      <c r="T12" s="284">
        <f>S12*R12</f>
        <v>6600000</v>
      </c>
      <c r="U12" s="284">
        <f>T12*1.12</f>
        <v>7392000.000000001</v>
      </c>
      <c r="V12" s="286"/>
      <c r="W12" s="286" t="s">
        <v>1973</v>
      </c>
      <c r="X12" s="286"/>
    </row>
    <row r="13" spans="1:24" s="5" customFormat="1" ht="76.5" customHeight="1">
      <c r="A13" s="286" t="s">
        <v>1605</v>
      </c>
      <c r="B13" s="285" t="s">
        <v>32</v>
      </c>
      <c r="C13" s="281" t="s">
        <v>161</v>
      </c>
      <c r="D13" s="281" t="s">
        <v>157</v>
      </c>
      <c r="E13" s="281" t="s">
        <v>162</v>
      </c>
      <c r="F13" s="282" t="s">
        <v>304</v>
      </c>
      <c r="G13" s="286" t="s">
        <v>332</v>
      </c>
      <c r="H13" s="287">
        <v>0</v>
      </c>
      <c r="I13" s="282" t="s">
        <v>78</v>
      </c>
      <c r="J13" s="285" t="s">
        <v>276</v>
      </c>
      <c r="K13" s="283" t="s">
        <v>2286</v>
      </c>
      <c r="L13" s="285" t="s">
        <v>277</v>
      </c>
      <c r="M13" s="282" t="s">
        <v>275</v>
      </c>
      <c r="N13" s="244" t="s">
        <v>1600</v>
      </c>
      <c r="O13" s="277" t="s">
        <v>337</v>
      </c>
      <c r="P13" s="279" t="s">
        <v>267</v>
      </c>
      <c r="Q13" s="279" t="s">
        <v>268</v>
      </c>
      <c r="R13" s="279">
        <v>60</v>
      </c>
      <c r="S13" s="278">
        <v>108000</v>
      </c>
      <c r="T13" s="284">
        <f>S13*R13</f>
        <v>6480000</v>
      </c>
      <c r="U13" s="284">
        <f>T13*1.12</f>
        <v>7257600.000000001</v>
      </c>
      <c r="V13" s="286"/>
      <c r="W13" s="286" t="s">
        <v>1973</v>
      </c>
      <c r="X13" s="286"/>
    </row>
    <row r="14" spans="1:24" s="5" customFormat="1" ht="76.5" customHeight="1">
      <c r="A14" s="286" t="s">
        <v>1606</v>
      </c>
      <c r="B14" s="285" t="s">
        <v>32</v>
      </c>
      <c r="C14" s="281" t="s">
        <v>163</v>
      </c>
      <c r="D14" s="281" t="s">
        <v>157</v>
      </c>
      <c r="E14" s="281" t="s">
        <v>164</v>
      </c>
      <c r="F14" s="282" t="s">
        <v>305</v>
      </c>
      <c r="G14" s="286" t="s">
        <v>332</v>
      </c>
      <c r="H14" s="287">
        <v>0</v>
      </c>
      <c r="I14" s="282" t="s">
        <v>78</v>
      </c>
      <c r="J14" s="285" t="s">
        <v>276</v>
      </c>
      <c r="K14" s="283" t="s">
        <v>2286</v>
      </c>
      <c r="L14" s="285" t="s">
        <v>277</v>
      </c>
      <c r="M14" s="282" t="s">
        <v>275</v>
      </c>
      <c r="N14" s="244" t="s">
        <v>1600</v>
      </c>
      <c r="O14" s="277" t="s">
        <v>337</v>
      </c>
      <c r="P14" s="279" t="s">
        <v>267</v>
      </c>
      <c r="Q14" s="279" t="s">
        <v>268</v>
      </c>
      <c r="R14" s="279">
        <v>96</v>
      </c>
      <c r="S14" s="278">
        <v>29170</v>
      </c>
      <c r="T14" s="284">
        <f>S14*R14</f>
        <v>2800320</v>
      </c>
      <c r="U14" s="284">
        <f aca="true" t="shared" si="0" ref="U14:U80">T14*1.12</f>
        <v>3136358.4000000004</v>
      </c>
      <c r="V14" s="286"/>
      <c r="W14" s="286" t="s">
        <v>1973</v>
      </c>
      <c r="X14" s="286"/>
    </row>
    <row r="15" spans="1:24" s="5" customFormat="1" ht="76.5" customHeight="1">
      <c r="A15" s="286" t="s">
        <v>1607</v>
      </c>
      <c r="B15" s="285" t="s">
        <v>32</v>
      </c>
      <c r="C15" s="281" t="s">
        <v>165</v>
      </c>
      <c r="D15" s="281" t="s">
        <v>157</v>
      </c>
      <c r="E15" s="281" t="s">
        <v>166</v>
      </c>
      <c r="F15" s="282" t="s">
        <v>2276</v>
      </c>
      <c r="G15" s="286" t="s">
        <v>332</v>
      </c>
      <c r="H15" s="287">
        <v>0</v>
      </c>
      <c r="I15" s="282" t="s">
        <v>78</v>
      </c>
      <c r="J15" s="285" t="s">
        <v>276</v>
      </c>
      <c r="K15" s="283" t="s">
        <v>2286</v>
      </c>
      <c r="L15" s="285" t="s">
        <v>277</v>
      </c>
      <c r="M15" s="282" t="s">
        <v>275</v>
      </c>
      <c r="N15" s="244" t="s">
        <v>1600</v>
      </c>
      <c r="O15" s="277" t="s">
        <v>337</v>
      </c>
      <c r="P15" s="279" t="s">
        <v>267</v>
      </c>
      <c r="Q15" s="279" t="s">
        <v>268</v>
      </c>
      <c r="R15" s="279">
        <v>50</v>
      </c>
      <c r="S15" s="278">
        <v>84020</v>
      </c>
      <c r="T15" s="284">
        <f aca="true" t="shared" si="1" ref="T15:T53">S15*R15</f>
        <v>4201000</v>
      </c>
      <c r="U15" s="284">
        <f t="shared" si="0"/>
        <v>4705120</v>
      </c>
      <c r="V15" s="286"/>
      <c r="W15" s="286" t="s">
        <v>1973</v>
      </c>
      <c r="X15" s="286"/>
    </row>
    <row r="16" spans="1:24" s="5" customFormat="1" ht="76.5" customHeight="1">
      <c r="A16" s="286" t="s">
        <v>1608</v>
      </c>
      <c r="B16" s="285" t="s">
        <v>32</v>
      </c>
      <c r="C16" s="281" t="s">
        <v>156</v>
      </c>
      <c r="D16" s="281" t="s">
        <v>157</v>
      </c>
      <c r="E16" s="281" t="s">
        <v>158</v>
      </c>
      <c r="F16" s="282" t="s">
        <v>2277</v>
      </c>
      <c r="G16" s="286" t="s">
        <v>332</v>
      </c>
      <c r="H16" s="287">
        <v>0</v>
      </c>
      <c r="I16" s="282" t="s">
        <v>78</v>
      </c>
      <c r="J16" s="285" t="s">
        <v>276</v>
      </c>
      <c r="K16" s="283" t="s">
        <v>2286</v>
      </c>
      <c r="L16" s="285" t="s">
        <v>277</v>
      </c>
      <c r="M16" s="282" t="s">
        <v>275</v>
      </c>
      <c r="N16" s="244" t="s">
        <v>1600</v>
      </c>
      <c r="O16" s="277" t="s">
        <v>337</v>
      </c>
      <c r="P16" s="279" t="s">
        <v>267</v>
      </c>
      <c r="Q16" s="279" t="s">
        <v>268</v>
      </c>
      <c r="R16" s="279">
        <v>260</v>
      </c>
      <c r="S16" s="278">
        <v>54600</v>
      </c>
      <c r="T16" s="284">
        <f t="shared" si="1"/>
        <v>14196000</v>
      </c>
      <c r="U16" s="284">
        <f t="shared" si="0"/>
        <v>15899520.000000002</v>
      </c>
      <c r="V16" s="286"/>
      <c r="W16" s="286" t="s">
        <v>1973</v>
      </c>
      <c r="X16" s="286"/>
    </row>
    <row r="17" spans="1:24" s="5" customFormat="1" ht="76.5" customHeight="1">
      <c r="A17" s="286" t="s">
        <v>1609</v>
      </c>
      <c r="B17" s="285" t="s">
        <v>32</v>
      </c>
      <c r="C17" s="281" t="s">
        <v>167</v>
      </c>
      <c r="D17" s="288" t="s">
        <v>157</v>
      </c>
      <c r="E17" s="281" t="s">
        <v>168</v>
      </c>
      <c r="F17" s="282" t="s">
        <v>2278</v>
      </c>
      <c r="G17" s="286" t="s">
        <v>332</v>
      </c>
      <c r="H17" s="287">
        <v>0</v>
      </c>
      <c r="I17" s="282" t="s">
        <v>78</v>
      </c>
      <c r="J17" s="285" t="s">
        <v>276</v>
      </c>
      <c r="K17" s="283" t="s">
        <v>2286</v>
      </c>
      <c r="L17" s="285" t="s">
        <v>277</v>
      </c>
      <c r="M17" s="282" t="s">
        <v>275</v>
      </c>
      <c r="N17" s="244" t="s">
        <v>1600</v>
      </c>
      <c r="O17" s="277" t="s">
        <v>337</v>
      </c>
      <c r="P17" s="286" t="s">
        <v>273</v>
      </c>
      <c r="Q17" s="288" t="s">
        <v>274</v>
      </c>
      <c r="R17" s="279">
        <v>50</v>
      </c>
      <c r="S17" s="278">
        <v>136250</v>
      </c>
      <c r="T17" s="284">
        <f t="shared" si="1"/>
        <v>6812500</v>
      </c>
      <c r="U17" s="258">
        <f t="shared" si="0"/>
        <v>7630000.000000001</v>
      </c>
      <c r="V17" s="286"/>
      <c r="W17" s="286" t="s">
        <v>1973</v>
      </c>
      <c r="X17" s="286"/>
    </row>
    <row r="18" spans="1:24" s="5" customFormat="1" ht="76.5" customHeight="1">
      <c r="A18" s="286" t="s">
        <v>1610</v>
      </c>
      <c r="B18" s="285" t="s">
        <v>32</v>
      </c>
      <c r="C18" s="281" t="s">
        <v>169</v>
      </c>
      <c r="D18" s="281" t="s">
        <v>157</v>
      </c>
      <c r="E18" s="281" t="s">
        <v>170</v>
      </c>
      <c r="F18" s="282" t="s">
        <v>2279</v>
      </c>
      <c r="G18" s="286" t="s">
        <v>332</v>
      </c>
      <c r="H18" s="287">
        <v>0</v>
      </c>
      <c r="I18" s="282" t="s">
        <v>78</v>
      </c>
      <c r="J18" s="285" t="s">
        <v>276</v>
      </c>
      <c r="K18" s="283" t="s">
        <v>2286</v>
      </c>
      <c r="L18" s="285" t="s">
        <v>277</v>
      </c>
      <c r="M18" s="282" t="s">
        <v>275</v>
      </c>
      <c r="N18" s="244" t="s">
        <v>1600</v>
      </c>
      <c r="O18" s="277" t="s">
        <v>337</v>
      </c>
      <c r="P18" s="279" t="s">
        <v>267</v>
      </c>
      <c r="Q18" s="279" t="s">
        <v>268</v>
      </c>
      <c r="R18" s="279">
        <v>60</v>
      </c>
      <c r="S18" s="278">
        <v>37250</v>
      </c>
      <c r="T18" s="284">
        <f t="shared" si="1"/>
        <v>2235000</v>
      </c>
      <c r="U18" s="284">
        <f t="shared" si="0"/>
        <v>2503200.0000000005</v>
      </c>
      <c r="V18" s="286"/>
      <c r="W18" s="286" t="s">
        <v>1973</v>
      </c>
      <c r="X18" s="286"/>
    </row>
    <row r="19" spans="1:24" s="5" customFormat="1" ht="76.5" customHeight="1">
      <c r="A19" s="286" t="s">
        <v>1611</v>
      </c>
      <c r="B19" s="285" t="s">
        <v>32</v>
      </c>
      <c r="C19" s="281" t="s">
        <v>171</v>
      </c>
      <c r="D19" s="281" t="s">
        <v>157</v>
      </c>
      <c r="E19" s="281" t="s">
        <v>172</v>
      </c>
      <c r="F19" s="282" t="s">
        <v>2280</v>
      </c>
      <c r="G19" s="286" t="s">
        <v>332</v>
      </c>
      <c r="H19" s="287">
        <v>0</v>
      </c>
      <c r="I19" s="282" t="s">
        <v>78</v>
      </c>
      <c r="J19" s="285" t="s">
        <v>276</v>
      </c>
      <c r="K19" s="283" t="s">
        <v>2286</v>
      </c>
      <c r="L19" s="285" t="s">
        <v>277</v>
      </c>
      <c r="M19" s="282" t="s">
        <v>275</v>
      </c>
      <c r="N19" s="244" t="s">
        <v>1600</v>
      </c>
      <c r="O19" s="277" t="s">
        <v>337</v>
      </c>
      <c r="P19" s="279" t="s">
        <v>267</v>
      </c>
      <c r="Q19" s="279" t="s">
        <v>268</v>
      </c>
      <c r="R19" s="279">
        <v>130</v>
      </c>
      <c r="S19" s="278">
        <v>50495</v>
      </c>
      <c r="T19" s="284">
        <f t="shared" si="1"/>
        <v>6564350</v>
      </c>
      <c r="U19" s="284">
        <f t="shared" si="0"/>
        <v>7352072.000000001</v>
      </c>
      <c r="V19" s="286"/>
      <c r="W19" s="286" t="s">
        <v>1973</v>
      </c>
      <c r="X19" s="286"/>
    </row>
    <row r="20" spans="1:24" s="5" customFormat="1" ht="76.5" customHeight="1">
      <c r="A20" s="286" t="s">
        <v>1612</v>
      </c>
      <c r="B20" s="285" t="s">
        <v>32</v>
      </c>
      <c r="C20" s="281" t="s">
        <v>173</v>
      </c>
      <c r="D20" s="281" t="s">
        <v>157</v>
      </c>
      <c r="E20" s="281" t="s">
        <v>174</v>
      </c>
      <c r="F20" s="282" t="s">
        <v>2281</v>
      </c>
      <c r="G20" s="286" t="s">
        <v>332</v>
      </c>
      <c r="H20" s="287">
        <v>0</v>
      </c>
      <c r="I20" s="282" t="s">
        <v>78</v>
      </c>
      <c r="J20" s="285" t="s">
        <v>276</v>
      </c>
      <c r="K20" s="283" t="s">
        <v>2286</v>
      </c>
      <c r="L20" s="285" t="s">
        <v>277</v>
      </c>
      <c r="M20" s="282" t="s">
        <v>275</v>
      </c>
      <c r="N20" s="244" t="s">
        <v>1600</v>
      </c>
      <c r="O20" s="277" t="s">
        <v>337</v>
      </c>
      <c r="P20" s="279" t="s">
        <v>267</v>
      </c>
      <c r="Q20" s="279" t="s">
        <v>268</v>
      </c>
      <c r="R20" s="279">
        <v>100</v>
      </c>
      <c r="S20" s="278">
        <v>17355</v>
      </c>
      <c r="T20" s="284">
        <f t="shared" si="1"/>
        <v>1735500</v>
      </c>
      <c r="U20" s="284">
        <f t="shared" si="0"/>
        <v>1943760.0000000002</v>
      </c>
      <c r="V20" s="286"/>
      <c r="W20" s="286" t="s">
        <v>1973</v>
      </c>
      <c r="X20" s="286"/>
    </row>
    <row r="21" spans="1:24" s="5" customFormat="1" ht="76.5" customHeight="1">
      <c r="A21" s="286" t="s">
        <v>1613</v>
      </c>
      <c r="B21" s="285" t="s">
        <v>32</v>
      </c>
      <c r="C21" s="281" t="s">
        <v>175</v>
      </c>
      <c r="D21" s="281" t="s">
        <v>157</v>
      </c>
      <c r="E21" s="281" t="s">
        <v>176</v>
      </c>
      <c r="F21" s="282" t="s">
        <v>2282</v>
      </c>
      <c r="G21" s="286" t="s">
        <v>332</v>
      </c>
      <c r="H21" s="287">
        <v>0</v>
      </c>
      <c r="I21" s="282" t="s">
        <v>78</v>
      </c>
      <c r="J21" s="285" t="s">
        <v>276</v>
      </c>
      <c r="K21" s="283" t="s">
        <v>2286</v>
      </c>
      <c r="L21" s="285" t="s">
        <v>277</v>
      </c>
      <c r="M21" s="282" t="s">
        <v>275</v>
      </c>
      <c r="N21" s="244" t="s">
        <v>1600</v>
      </c>
      <c r="O21" s="277" t="s">
        <v>337</v>
      </c>
      <c r="P21" s="279" t="s">
        <v>267</v>
      </c>
      <c r="Q21" s="279" t="s">
        <v>268</v>
      </c>
      <c r="R21" s="279">
        <v>16</v>
      </c>
      <c r="S21" s="278">
        <v>87965</v>
      </c>
      <c r="T21" s="284">
        <f t="shared" si="1"/>
        <v>1407440</v>
      </c>
      <c r="U21" s="284">
        <f t="shared" si="0"/>
        <v>1576332.8</v>
      </c>
      <c r="V21" s="286"/>
      <c r="W21" s="286" t="s">
        <v>1973</v>
      </c>
      <c r="X21" s="286"/>
    </row>
    <row r="22" spans="1:24" s="5" customFormat="1" ht="76.5" customHeight="1">
      <c r="A22" s="286" t="s">
        <v>1614</v>
      </c>
      <c r="B22" s="285" t="s">
        <v>32</v>
      </c>
      <c r="C22" s="281" t="s">
        <v>177</v>
      </c>
      <c r="D22" s="281" t="s">
        <v>157</v>
      </c>
      <c r="E22" s="281" t="s">
        <v>178</v>
      </c>
      <c r="F22" s="282" t="s">
        <v>2283</v>
      </c>
      <c r="G22" s="286" t="s">
        <v>332</v>
      </c>
      <c r="H22" s="287">
        <v>0</v>
      </c>
      <c r="I22" s="282" t="s">
        <v>78</v>
      </c>
      <c r="J22" s="285" t="s">
        <v>276</v>
      </c>
      <c r="K22" s="283" t="s">
        <v>2286</v>
      </c>
      <c r="L22" s="285" t="s">
        <v>277</v>
      </c>
      <c r="M22" s="282" t="s">
        <v>275</v>
      </c>
      <c r="N22" s="244" t="s">
        <v>1600</v>
      </c>
      <c r="O22" s="277" t="s">
        <v>337</v>
      </c>
      <c r="P22" s="279" t="s">
        <v>267</v>
      </c>
      <c r="Q22" s="279" t="s">
        <v>268</v>
      </c>
      <c r="R22" s="279">
        <v>30</v>
      </c>
      <c r="S22" s="278">
        <v>110160</v>
      </c>
      <c r="T22" s="284">
        <f t="shared" si="1"/>
        <v>3304800</v>
      </c>
      <c r="U22" s="284">
        <f t="shared" si="0"/>
        <v>3701376.0000000005</v>
      </c>
      <c r="V22" s="286"/>
      <c r="W22" s="286" t="s">
        <v>1973</v>
      </c>
      <c r="X22" s="286"/>
    </row>
    <row r="23" spans="1:24" s="5" customFormat="1" ht="76.5" customHeight="1">
      <c r="A23" s="286" t="s">
        <v>1615</v>
      </c>
      <c r="B23" s="285" t="s">
        <v>32</v>
      </c>
      <c r="C23" s="281" t="s">
        <v>181</v>
      </c>
      <c r="D23" s="281" t="s">
        <v>157</v>
      </c>
      <c r="E23" s="281" t="s">
        <v>182</v>
      </c>
      <c r="F23" s="282" t="s">
        <v>306</v>
      </c>
      <c r="G23" s="286" t="s">
        <v>332</v>
      </c>
      <c r="H23" s="287">
        <v>0</v>
      </c>
      <c r="I23" s="282" t="s">
        <v>78</v>
      </c>
      <c r="J23" s="285" t="s">
        <v>276</v>
      </c>
      <c r="K23" s="283" t="s">
        <v>2286</v>
      </c>
      <c r="L23" s="285" t="s">
        <v>277</v>
      </c>
      <c r="M23" s="282" t="s">
        <v>275</v>
      </c>
      <c r="N23" s="244" t="s">
        <v>1600</v>
      </c>
      <c r="O23" s="277" t="s">
        <v>337</v>
      </c>
      <c r="P23" s="279" t="s">
        <v>267</v>
      </c>
      <c r="Q23" s="279" t="s">
        <v>268</v>
      </c>
      <c r="R23" s="279">
        <v>4</v>
      </c>
      <c r="S23" s="278">
        <v>152300</v>
      </c>
      <c r="T23" s="284">
        <f t="shared" si="1"/>
        <v>609200</v>
      </c>
      <c r="U23" s="284">
        <f t="shared" si="0"/>
        <v>682304.0000000001</v>
      </c>
      <c r="V23" s="286"/>
      <c r="W23" s="286" t="s">
        <v>1973</v>
      </c>
      <c r="X23" s="286"/>
    </row>
    <row r="24" spans="1:24" s="5" customFormat="1" ht="76.5" customHeight="1">
      <c r="A24" s="286" t="s">
        <v>1616</v>
      </c>
      <c r="B24" s="285" t="s">
        <v>32</v>
      </c>
      <c r="C24" s="281" t="s">
        <v>183</v>
      </c>
      <c r="D24" s="281" t="s">
        <v>157</v>
      </c>
      <c r="E24" s="281" t="s">
        <v>184</v>
      </c>
      <c r="F24" s="282" t="s">
        <v>307</v>
      </c>
      <c r="G24" s="286" t="s">
        <v>332</v>
      </c>
      <c r="H24" s="287">
        <v>0</v>
      </c>
      <c r="I24" s="282" t="s">
        <v>78</v>
      </c>
      <c r="J24" s="285" t="s">
        <v>276</v>
      </c>
      <c r="K24" s="283" t="s">
        <v>2286</v>
      </c>
      <c r="L24" s="285" t="s">
        <v>277</v>
      </c>
      <c r="M24" s="282" t="s">
        <v>275</v>
      </c>
      <c r="N24" s="244" t="s">
        <v>1600</v>
      </c>
      <c r="O24" s="277" t="s">
        <v>337</v>
      </c>
      <c r="P24" s="279" t="s">
        <v>267</v>
      </c>
      <c r="Q24" s="279" t="s">
        <v>268</v>
      </c>
      <c r="R24" s="279">
        <v>4</v>
      </c>
      <c r="S24" s="278">
        <v>343870</v>
      </c>
      <c r="T24" s="284">
        <f t="shared" si="1"/>
        <v>1375480</v>
      </c>
      <c r="U24" s="284">
        <f t="shared" si="0"/>
        <v>1540537.6</v>
      </c>
      <c r="V24" s="286"/>
      <c r="W24" s="286" t="s">
        <v>1973</v>
      </c>
      <c r="X24" s="286"/>
    </row>
    <row r="25" spans="1:24" s="5" customFormat="1" ht="76.5" customHeight="1">
      <c r="A25" s="286" t="s">
        <v>1617</v>
      </c>
      <c r="B25" s="285" t="s">
        <v>32</v>
      </c>
      <c r="C25" s="281" t="s">
        <v>163</v>
      </c>
      <c r="D25" s="281" t="s">
        <v>157</v>
      </c>
      <c r="E25" s="281" t="s">
        <v>164</v>
      </c>
      <c r="F25" s="282" t="s">
        <v>2284</v>
      </c>
      <c r="G25" s="286" t="s">
        <v>332</v>
      </c>
      <c r="H25" s="287">
        <v>0</v>
      </c>
      <c r="I25" s="282" t="s">
        <v>78</v>
      </c>
      <c r="J25" s="285" t="s">
        <v>276</v>
      </c>
      <c r="K25" s="283" t="s">
        <v>2286</v>
      </c>
      <c r="L25" s="285" t="s">
        <v>277</v>
      </c>
      <c r="M25" s="282" t="s">
        <v>275</v>
      </c>
      <c r="N25" s="244" t="s">
        <v>1600</v>
      </c>
      <c r="O25" s="277" t="s">
        <v>337</v>
      </c>
      <c r="P25" s="279" t="s">
        <v>267</v>
      </c>
      <c r="Q25" s="279" t="s">
        <v>268</v>
      </c>
      <c r="R25" s="279">
        <v>10</v>
      </c>
      <c r="S25" s="278">
        <v>62570</v>
      </c>
      <c r="T25" s="284">
        <f t="shared" si="1"/>
        <v>625700</v>
      </c>
      <c r="U25" s="284">
        <f t="shared" si="0"/>
        <v>700784.0000000001</v>
      </c>
      <c r="V25" s="286"/>
      <c r="W25" s="286" t="s">
        <v>1973</v>
      </c>
      <c r="X25" s="286"/>
    </row>
    <row r="26" spans="1:24" s="265" customFormat="1" ht="76.5" customHeight="1">
      <c r="A26" s="286" t="s">
        <v>1618</v>
      </c>
      <c r="B26" s="285" t="s">
        <v>32</v>
      </c>
      <c r="C26" s="277" t="s">
        <v>179</v>
      </c>
      <c r="D26" s="277" t="s">
        <v>157</v>
      </c>
      <c r="E26" s="277" t="s">
        <v>180</v>
      </c>
      <c r="F26" s="282" t="s">
        <v>2285</v>
      </c>
      <c r="G26" s="286" t="s">
        <v>332</v>
      </c>
      <c r="H26" s="287">
        <v>0</v>
      </c>
      <c r="I26" s="282" t="s">
        <v>78</v>
      </c>
      <c r="J26" s="285" t="s">
        <v>276</v>
      </c>
      <c r="K26" s="283" t="s">
        <v>2286</v>
      </c>
      <c r="L26" s="244" t="s">
        <v>277</v>
      </c>
      <c r="M26" s="282" t="s">
        <v>275</v>
      </c>
      <c r="N26" s="244" t="s">
        <v>1600</v>
      </c>
      <c r="O26" s="277" t="s">
        <v>337</v>
      </c>
      <c r="P26" s="279" t="s">
        <v>267</v>
      </c>
      <c r="Q26" s="279" t="s">
        <v>268</v>
      </c>
      <c r="R26" s="279">
        <v>4</v>
      </c>
      <c r="S26" s="278">
        <v>42500</v>
      </c>
      <c r="T26" s="284">
        <f>S26*R26</f>
        <v>170000</v>
      </c>
      <c r="U26" s="284">
        <f>T26*1.12</f>
        <v>190400.00000000003</v>
      </c>
      <c r="V26" s="264"/>
      <c r="W26" s="264" t="s">
        <v>1973</v>
      </c>
      <c r="X26" s="264"/>
    </row>
    <row r="27" spans="1:24" s="5" customFormat="1" ht="76.5" customHeight="1">
      <c r="A27" s="286" t="s">
        <v>1619</v>
      </c>
      <c r="B27" s="285" t="s">
        <v>32</v>
      </c>
      <c r="C27" s="281" t="s">
        <v>185</v>
      </c>
      <c r="D27" s="281" t="s">
        <v>157</v>
      </c>
      <c r="E27" s="281" t="s">
        <v>186</v>
      </c>
      <c r="F27" s="282" t="s">
        <v>1974</v>
      </c>
      <c r="G27" s="286" t="s">
        <v>332</v>
      </c>
      <c r="H27" s="287">
        <v>0</v>
      </c>
      <c r="I27" s="282" t="s">
        <v>78</v>
      </c>
      <c r="J27" s="285" t="s">
        <v>276</v>
      </c>
      <c r="K27" s="283" t="s">
        <v>2286</v>
      </c>
      <c r="L27" s="285" t="s">
        <v>277</v>
      </c>
      <c r="M27" s="282" t="s">
        <v>275</v>
      </c>
      <c r="N27" s="244" t="s">
        <v>1600</v>
      </c>
      <c r="O27" s="277" t="s">
        <v>337</v>
      </c>
      <c r="P27" s="279" t="s">
        <v>267</v>
      </c>
      <c r="Q27" s="279" t="s">
        <v>268</v>
      </c>
      <c r="R27" s="279">
        <v>40</v>
      </c>
      <c r="S27" s="278">
        <v>45180</v>
      </c>
      <c r="T27" s="284">
        <f t="shared" si="1"/>
        <v>1807200</v>
      </c>
      <c r="U27" s="284">
        <f t="shared" si="0"/>
        <v>2024064.0000000002</v>
      </c>
      <c r="V27" s="286"/>
      <c r="W27" s="286" t="s">
        <v>1973</v>
      </c>
      <c r="X27" s="286"/>
    </row>
    <row r="28" spans="1:24" s="5" customFormat="1" ht="76.5" customHeight="1">
      <c r="A28" s="286" t="s">
        <v>1620</v>
      </c>
      <c r="B28" s="285" t="s">
        <v>32</v>
      </c>
      <c r="C28" s="281" t="s">
        <v>187</v>
      </c>
      <c r="D28" s="281" t="s">
        <v>157</v>
      </c>
      <c r="E28" s="281" t="s">
        <v>188</v>
      </c>
      <c r="F28" s="282" t="s">
        <v>326</v>
      </c>
      <c r="G28" s="286" t="s">
        <v>332</v>
      </c>
      <c r="H28" s="287">
        <v>0</v>
      </c>
      <c r="I28" s="282" t="s">
        <v>78</v>
      </c>
      <c r="J28" s="285" t="s">
        <v>276</v>
      </c>
      <c r="K28" s="283" t="s">
        <v>2286</v>
      </c>
      <c r="L28" s="285" t="s">
        <v>277</v>
      </c>
      <c r="M28" s="282" t="s">
        <v>275</v>
      </c>
      <c r="N28" s="244" t="s">
        <v>1600</v>
      </c>
      <c r="O28" s="277" t="s">
        <v>337</v>
      </c>
      <c r="P28" s="279" t="s">
        <v>267</v>
      </c>
      <c r="Q28" s="279" t="s">
        <v>268</v>
      </c>
      <c r="R28" s="279">
        <v>4</v>
      </c>
      <c r="S28" s="278">
        <v>37860</v>
      </c>
      <c r="T28" s="284">
        <f t="shared" si="1"/>
        <v>151440</v>
      </c>
      <c r="U28" s="284">
        <f t="shared" si="0"/>
        <v>169612.80000000002</v>
      </c>
      <c r="V28" s="286"/>
      <c r="W28" s="286" t="s">
        <v>1973</v>
      </c>
      <c r="X28" s="286"/>
    </row>
    <row r="29" spans="1:24" s="256" customFormat="1" ht="76.5" customHeight="1">
      <c r="A29" s="286" t="s">
        <v>1621</v>
      </c>
      <c r="B29" s="285" t="s">
        <v>32</v>
      </c>
      <c r="C29" s="281" t="s">
        <v>185</v>
      </c>
      <c r="D29" s="281" t="s">
        <v>157</v>
      </c>
      <c r="E29" s="281" t="s">
        <v>186</v>
      </c>
      <c r="F29" s="282" t="s">
        <v>1975</v>
      </c>
      <c r="G29" s="286" t="s">
        <v>332</v>
      </c>
      <c r="H29" s="287">
        <v>0</v>
      </c>
      <c r="I29" s="282" t="s">
        <v>78</v>
      </c>
      <c r="J29" s="285" t="s">
        <v>276</v>
      </c>
      <c r="K29" s="283" t="s">
        <v>2286</v>
      </c>
      <c r="L29" s="285" t="s">
        <v>277</v>
      </c>
      <c r="M29" s="282" t="s">
        <v>275</v>
      </c>
      <c r="N29" s="244" t="s">
        <v>1600</v>
      </c>
      <c r="O29" s="277" t="s">
        <v>337</v>
      </c>
      <c r="P29" s="279" t="s">
        <v>267</v>
      </c>
      <c r="Q29" s="279" t="s">
        <v>268</v>
      </c>
      <c r="R29" s="279">
        <v>30</v>
      </c>
      <c r="S29" s="278">
        <v>47448</v>
      </c>
      <c r="T29" s="284">
        <f>S29*R29</f>
        <v>1423440</v>
      </c>
      <c r="U29" s="284">
        <f>T29*1.12</f>
        <v>1594252.8</v>
      </c>
      <c r="V29" s="286"/>
      <c r="W29" s="286" t="s">
        <v>1973</v>
      </c>
      <c r="X29" s="286"/>
    </row>
    <row r="30" spans="1:25" s="305" customFormat="1" ht="76.5" customHeight="1">
      <c r="A30" s="295" t="s">
        <v>1622</v>
      </c>
      <c r="B30" s="296" t="s">
        <v>32</v>
      </c>
      <c r="C30" s="297" t="s">
        <v>189</v>
      </c>
      <c r="D30" s="297" t="s">
        <v>190</v>
      </c>
      <c r="E30" s="297" t="s">
        <v>191</v>
      </c>
      <c r="F30" s="3" t="s">
        <v>308</v>
      </c>
      <c r="G30" s="295" t="s">
        <v>332</v>
      </c>
      <c r="H30" s="299">
        <v>100</v>
      </c>
      <c r="I30" s="300" t="s">
        <v>78</v>
      </c>
      <c r="J30" s="296" t="s">
        <v>276</v>
      </c>
      <c r="K30" s="301" t="s">
        <v>2286</v>
      </c>
      <c r="L30" s="296" t="s">
        <v>277</v>
      </c>
      <c r="M30" s="300" t="s">
        <v>275</v>
      </c>
      <c r="N30" s="302" t="s">
        <v>1600</v>
      </c>
      <c r="O30" s="3" t="s">
        <v>337</v>
      </c>
      <c r="P30" s="307" t="s">
        <v>267</v>
      </c>
      <c r="Q30" s="307" t="s">
        <v>268</v>
      </c>
      <c r="R30" s="307">
        <v>4</v>
      </c>
      <c r="S30" s="304">
        <v>12473.22</v>
      </c>
      <c r="T30" s="303">
        <f t="shared" si="1"/>
        <v>49892.88</v>
      </c>
      <c r="U30" s="303">
        <f t="shared" si="0"/>
        <v>55880.0256</v>
      </c>
      <c r="V30" s="295" t="s">
        <v>2390</v>
      </c>
      <c r="W30" s="295" t="s">
        <v>1973</v>
      </c>
      <c r="X30" s="295"/>
      <c r="Y30" s="305" t="s">
        <v>2714</v>
      </c>
    </row>
    <row r="31" spans="1:25" s="305" customFormat="1" ht="76.5" customHeight="1">
      <c r="A31" s="295" t="s">
        <v>1623</v>
      </c>
      <c r="B31" s="296" t="s">
        <v>32</v>
      </c>
      <c r="C31" s="297" t="s">
        <v>192</v>
      </c>
      <c r="D31" s="297" t="s">
        <v>190</v>
      </c>
      <c r="E31" s="297" t="s">
        <v>193</v>
      </c>
      <c r="F31" s="3" t="s">
        <v>309</v>
      </c>
      <c r="G31" s="295" t="s">
        <v>332</v>
      </c>
      <c r="H31" s="299">
        <v>100</v>
      </c>
      <c r="I31" s="300" t="s">
        <v>78</v>
      </c>
      <c r="J31" s="296" t="s">
        <v>276</v>
      </c>
      <c r="K31" s="301" t="s">
        <v>2286</v>
      </c>
      <c r="L31" s="296" t="s">
        <v>277</v>
      </c>
      <c r="M31" s="300" t="s">
        <v>275</v>
      </c>
      <c r="N31" s="302" t="s">
        <v>1600</v>
      </c>
      <c r="O31" s="3" t="s">
        <v>337</v>
      </c>
      <c r="P31" s="307" t="s">
        <v>267</v>
      </c>
      <c r="Q31" s="307" t="s">
        <v>268</v>
      </c>
      <c r="R31" s="307">
        <v>20</v>
      </c>
      <c r="S31" s="304">
        <v>17053.58</v>
      </c>
      <c r="T31" s="303">
        <f t="shared" si="1"/>
        <v>341071.60000000003</v>
      </c>
      <c r="U31" s="303">
        <f t="shared" si="0"/>
        <v>382000.1920000001</v>
      </c>
      <c r="V31" s="295" t="s">
        <v>2390</v>
      </c>
      <c r="W31" s="295" t="s">
        <v>1973</v>
      </c>
      <c r="X31" s="295"/>
      <c r="Y31" s="305" t="s">
        <v>2714</v>
      </c>
    </row>
    <row r="32" spans="1:25" s="305" customFormat="1" ht="76.5" customHeight="1">
      <c r="A32" s="295" t="s">
        <v>1624</v>
      </c>
      <c r="B32" s="296" t="s">
        <v>32</v>
      </c>
      <c r="C32" s="297" t="s">
        <v>194</v>
      </c>
      <c r="D32" s="297" t="s">
        <v>190</v>
      </c>
      <c r="E32" s="297" t="s">
        <v>195</v>
      </c>
      <c r="F32" s="3" t="s">
        <v>310</v>
      </c>
      <c r="G32" s="295" t="s">
        <v>332</v>
      </c>
      <c r="H32" s="299">
        <v>100</v>
      </c>
      <c r="I32" s="300" t="s">
        <v>78</v>
      </c>
      <c r="J32" s="296" t="s">
        <v>276</v>
      </c>
      <c r="K32" s="301" t="s">
        <v>2286</v>
      </c>
      <c r="L32" s="296" t="s">
        <v>277</v>
      </c>
      <c r="M32" s="300" t="s">
        <v>275</v>
      </c>
      <c r="N32" s="302" t="s">
        <v>1600</v>
      </c>
      <c r="O32" s="3" t="s">
        <v>337</v>
      </c>
      <c r="P32" s="307" t="s">
        <v>267</v>
      </c>
      <c r="Q32" s="307" t="s">
        <v>268</v>
      </c>
      <c r="R32" s="307">
        <v>20</v>
      </c>
      <c r="S32" s="304">
        <v>18839.29</v>
      </c>
      <c r="T32" s="303">
        <f t="shared" si="1"/>
        <v>376785.80000000005</v>
      </c>
      <c r="U32" s="303">
        <f t="shared" si="0"/>
        <v>422000.0960000001</v>
      </c>
      <c r="V32" s="295" t="s">
        <v>2390</v>
      </c>
      <c r="W32" s="295" t="s">
        <v>1973</v>
      </c>
      <c r="X32" s="295"/>
      <c r="Y32" s="305" t="s">
        <v>2714</v>
      </c>
    </row>
    <row r="33" spans="1:25" s="305" customFormat="1" ht="76.5" customHeight="1">
      <c r="A33" s="295" t="s">
        <v>1625</v>
      </c>
      <c r="B33" s="296" t="s">
        <v>32</v>
      </c>
      <c r="C33" s="297" t="s">
        <v>196</v>
      </c>
      <c r="D33" s="297" t="s">
        <v>190</v>
      </c>
      <c r="E33" s="297" t="s">
        <v>197</v>
      </c>
      <c r="F33" s="3" t="s">
        <v>312</v>
      </c>
      <c r="G33" s="295" t="s">
        <v>332</v>
      </c>
      <c r="H33" s="299">
        <v>100</v>
      </c>
      <c r="I33" s="300" t="s">
        <v>78</v>
      </c>
      <c r="J33" s="296" t="s">
        <v>276</v>
      </c>
      <c r="K33" s="301" t="s">
        <v>2286</v>
      </c>
      <c r="L33" s="296" t="s">
        <v>277</v>
      </c>
      <c r="M33" s="300" t="s">
        <v>275</v>
      </c>
      <c r="N33" s="302" t="s">
        <v>1600</v>
      </c>
      <c r="O33" s="3" t="s">
        <v>337</v>
      </c>
      <c r="P33" s="307" t="s">
        <v>267</v>
      </c>
      <c r="Q33" s="307" t="s">
        <v>268</v>
      </c>
      <c r="R33" s="307">
        <v>10</v>
      </c>
      <c r="S33" s="304">
        <v>30803.58</v>
      </c>
      <c r="T33" s="303">
        <f t="shared" si="1"/>
        <v>308035.80000000005</v>
      </c>
      <c r="U33" s="303">
        <f t="shared" si="0"/>
        <v>345000.0960000001</v>
      </c>
      <c r="V33" s="295" t="s">
        <v>2390</v>
      </c>
      <c r="W33" s="295" t="s">
        <v>1973</v>
      </c>
      <c r="X33" s="295"/>
      <c r="Y33" s="305" t="s">
        <v>2714</v>
      </c>
    </row>
    <row r="34" spans="1:25" s="305" customFormat="1" ht="76.5" customHeight="1">
      <c r="A34" s="295" t="s">
        <v>1626</v>
      </c>
      <c r="B34" s="296" t="s">
        <v>32</v>
      </c>
      <c r="C34" s="297" t="s">
        <v>198</v>
      </c>
      <c r="D34" s="297" t="s">
        <v>190</v>
      </c>
      <c r="E34" s="297" t="s">
        <v>199</v>
      </c>
      <c r="F34" s="3" t="s">
        <v>311</v>
      </c>
      <c r="G34" s="295" t="s">
        <v>332</v>
      </c>
      <c r="H34" s="299">
        <v>100</v>
      </c>
      <c r="I34" s="300" t="s">
        <v>78</v>
      </c>
      <c r="J34" s="296" t="s">
        <v>276</v>
      </c>
      <c r="K34" s="301" t="s">
        <v>2286</v>
      </c>
      <c r="L34" s="296" t="s">
        <v>277</v>
      </c>
      <c r="M34" s="300" t="s">
        <v>275</v>
      </c>
      <c r="N34" s="302" t="s">
        <v>1600</v>
      </c>
      <c r="O34" s="3" t="s">
        <v>337</v>
      </c>
      <c r="P34" s="307" t="s">
        <v>267</v>
      </c>
      <c r="Q34" s="307" t="s">
        <v>268</v>
      </c>
      <c r="R34" s="307">
        <v>130</v>
      </c>
      <c r="S34" s="304">
        <v>42515</v>
      </c>
      <c r="T34" s="303">
        <f t="shared" si="1"/>
        <v>5526950</v>
      </c>
      <c r="U34" s="303">
        <f t="shared" si="0"/>
        <v>6190184.000000001</v>
      </c>
      <c r="V34" s="295" t="s">
        <v>2390</v>
      </c>
      <c r="W34" s="295" t="s">
        <v>1973</v>
      </c>
      <c r="X34" s="295"/>
      <c r="Y34" s="305" t="s">
        <v>2714</v>
      </c>
    </row>
    <row r="35" spans="1:24" ht="114.75" customHeight="1">
      <c r="A35" s="286" t="s">
        <v>1627</v>
      </c>
      <c r="B35" s="285" t="s">
        <v>32</v>
      </c>
      <c r="C35" s="281" t="s">
        <v>200</v>
      </c>
      <c r="D35" s="281" t="s">
        <v>201</v>
      </c>
      <c r="E35" s="281" t="s">
        <v>202</v>
      </c>
      <c r="F35" s="277" t="s">
        <v>313</v>
      </c>
      <c r="G35" s="286" t="s">
        <v>332</v>
      </c>
      <c r="H35" s="287">
        <v>80</v>
      </c>
      <c r="I35" s="282" t="s">
        <v>78</v>
      </c>
      <c r="J35" s="285" t="s">
        <v>276</v>
      </c>
      <c r="K35" s="283" t="s">
        <v>2286</v>
      </c>
      <c r="L35" s="285" t="s">
        <v>277</v>
      </c>
      <c r="M35" s="282" t="s">
        <v>275</v>
      </c>
      <c r="N35" s="244" t="s">
        <v>1600</v>
      </c>
      <c r="O35" s="277" t="s">
        <v>337</v>
      </c>
      <c r="P35" s="281">
        <v>168</v>
      </c>
      <c r="Q35" s="281" t="s">
        <v>270</v>
      </c>
      <c r="R35" s="279">
        <v>15</v>
      </c>
      <c r="S35" s="278">
        <v>315250</v>
      </c>
      <c r="T35" s="284">
        <f t="shared" si="1"/>
        <v>4728750</v>
      </c>
      <c r="U35" s="258">
        <f t="shared" si="0"/>
        <v>5296200.000000001</v>
      </c>
      <c r="V35" s="286" t="s">
        <v>2390</v>
      </c>
      <c r="W35" s="286" t="s">
        <v>1973</v>
      </c>
      <c r="X35" s="286"/>
    </row>
    <row r="36" spans="1:24" ht="76.5" customHeight="1">
      <c r="A36" s="286" t="s">
        <v>1628</v>
      </c>
      <c r="B36" s="285" t="s">
        <v>32</v>
      </c>
      <c r="C36" s="281" t="s">
        <v>203</v>
      </c>
      <c r="D36" s="281" t="s">
        <v>201</v>
      </c>
      <c r="E36" s="281" t="s">
        <v>204</v>
      </c>
      <c r="F36" s="277" t="s">
        <v>314</v>
      </c>
      <c r="G36" s="286" t="s">
        <v>332</v>
      </c>
      <c r="H36" s="287">
        <v>80</v>
      </c>
      <c r="I36" s="282" t="s">
        <v>78</v>
      </c>
      <c r="J36" s="285" t="s">
        <v>276</v>
      </c>
      <c r="K36" s="283" t="s">
        <v>2286</v>
      </c>
      <c r="L36" s="285" t="s">
        <v>277</v>
      </c>
      <c r="M36" s="282" t="s">
        <v>275</v>
      </c>
      <c r="N36" s="244" t="s">
        <v>1600</v>
      </c>
      <c r="O36" s="277" t="s">
        <v>337</v>
      </c>
      <c r="P36" s="281" t="s">
        <v>269</v>
      </c>
      <c r="Q36" s="281" t="s">
        <v>270</v>
      </c>
      <c r="R36" s="279">
        <v>7.5</v>
      </c>
      <c r="S36" s="278">
        <v>310000</v>
      </c>
      <c r="T36" s="284">
        <f t="shared" si="1"/>
        <v>2325000</v>
      </c>
      <c r="U36" s="258">
        <f t="shared" si="0"/>
        <v>2604000.0000000005</v>
      </c>
      <c r="V36" s="286" t="s">
        <v>2390</v>
      </c>
      <c r="W36" s="286" t="s">
        <v>1973</v>
      </c>
      <c r="X36" s="286"/>
    </row>
    <row r="37" spans="1:24" ht="76.5" customHeight="1">
      <c r="A37" s="286" t="s">
        <v>1629</v>
      </c>
      <c r="B37" s="285" t="s">
        <v>32</v>
      </c>
      <c r="C37" s="281" t="s">
        <v>205</v>
      </c>
      <c r="D37" s="281" t="s">
        <v>201</v>
      </c>
      <c r="E37" s="281" t="s">
        <v>206</v>
      </c>
      <c r="F37" s="277" t="s">
        <v>315</v>
      </c>
      <c r="G37" s="286" t="s">
        <v>332</v>
      </c>
      <c r="H37" s="287">
        <v>80</v>
      </c>
      <c r="I37" s="282" t="s">
        <v>78</v>
      </c>
      <c r="J37" s="285" t="s">
        <v>276</v>
      </c>
      <c r="K37" s="283" t="s">
        <v>2286</v>
      </c>
      <c r="L37" s="285" t="s">
        <v>277</v>
      </c>
      <c r="M37" s="282" t="s">
        <v>275</v>
      </c>
      <c r="N37" s="244" t="s">
        <v>1600</v>
      </c>
      <c r="O37" s="277" t="s">
        <v>337</v>
      </c>
      <c r="P37" s="281" t="s">
        <v>269</v>
      </c>
      <c r="Q37" s="281" t="s">
        <v>270</v>
      </c>
      <c r="R37" s="279">
        <v>2</v>
      </c>
      <c r="S37" s="278">
        <v>316500</v>
      </c>
      <c r="T37" s="284">
        <f t="shared" si="1"/>
        <v>633000</v>
      </c>
      <c r="U37" s="258">
        <f t="shared" si="0"/>
        <v>708960.0000000001</v>
      </c>
      <c r="V37" s="286" t="s">
        <v>2390</v>
      </c>
      <c r="W37" s="286" t="s">
        <v>1973</v>
      </c>
      <c r="X37" s="286"/>
    </row>
    <row r="38" spans="1:24" ht="76.5" customHeight="1">
      <c r="A38" s="286" t="s">
        <v>1630</v>
      </c>
      <c r="B38" s="285" t="s">
        <v>32</v>
      </c>
      <c r="C38" s="281" t="s">
        <v>207</v>
      </c>
      <c r="D38" s="281" t="s">
        <v>201</v>
      </c>
      <c r="E38" s="281" t="s">
        <v>208</v>
      </c>
      <c r="F38" s="277" t="s">
        <v>316</v>
      </c>
      <c r="G38" s="286" t="s">
        <v>332</v>
      </c>
      <c r="H38" s="287">
        <v>80</v>
      </c>
      <c r="I38" s="282" t="s">
        <v>78</v>
      </c>
      <c r="J38" s="285" t="s">
        <v>276</v>
      </c>
      <c r="K38" s="283" t="s">
        <v>2286</v>
      </c>
      <c r="L38" s="285" t="s">
        <v>277</v>
      </c>
      <c r="M38" s="282" t="s">
        <v>275</v>
      </c>
      <c r="N38" s="244" t="s">
        <v>1600</v>
      </c>
      <c r="O38" s="277" t="s">
        <v>337</v>
      </c>
      <c r="P38" s="281" t="s">
        <v>269</v>
      </c>
      <c r="Q38" s="281" t="s">
        <v>270</v>
      </c>
      <c r="R38" s="279">
        <v>1</v>
      </c>
      <c r="S38" s="278">
        <v>310000</v>
      </c>
      <c r="T38" s="284">
        <f t="shared" si="1"/>
        <v>310000</v>
      </c>
      <c r="U38" s="258">
        <f t="shared" si="0"/>
        <v>347200.00000000006</v>
      </c>
      <c r="V38" s="286" t="s">
        <v>2390</v>
      </c>
      <c r="W38" s="286" t="s">
        <v>1973</v>
      </c>
      <c r="X38" s="286"/>
    </row>
    <row r="39" spans="1:24" ht="76.5" customHeight="1">
      <c r="A39" s="286" t="s">
        <v>1631</v>
      </c>
      <c r="B39" s="285" t="s">
        <v>32</v>
      </c>
      <c r="C39" s="281" t="s">
        <v>203</v>
      </c>
      <c r="D39" s="281" t="s">
        <v>201</v>
      </c>
      <c r="E39" s="281" t="s">
        <v>204</v>
      </c>
      <c r="F39" s="277" t="s">
        <v>317</v>
      </c>
      <c r="G39" s="286" t="s">
        <v>332</v>
      </c>
      <c r="H39" s="287">
        <v>80</v>
      </c>
      <c r="I39" s="282" t="s">
        <v>78</v>
      </c>
      <c r="J39" s="285" t="s">
        <v>276</v>
      </c>
      <c r="K39" s="283" t="s">
        <v>2286</v>
      </c>
      <c r="L39" s="285" t="s">
        <v>277</v>
      </c>
      <c r="M39" s="282" t="s">
        <v>275</v>
      </c>
      <c r="N39" s="244" t="s">
        <v>1600</v>
      </c>
      <c r="O39" s="277" t="s">
        <v>337</v>
      </c>
      <c r="P39" s="281" t="s">
        <v>269</v>
      </c>
      <c r="Q39" s="281" t="s">
        <v>270</v>
      </c>
      <c r="R39" s="279">
        <v>7.5</v>
      </c>
      <c r="S39" s="278">
        <v>315000</v>
      </c>
      <c r="T39" s="284">
        <f t="shared" si="1"/>
        <v>2362500</v>
      </c>
      <c r="U39" s="258">
        <f t="shared" si="0"/>
        <v>2646000.0000000005</v>
      </c>
      <c r="V39" s="286" t="s">
        <v>2390</v>
      </c>
      <c r="W39" s="286" t="s">
        <v>1973</v>
      </c>
      <c r="X39" s="286"/>
    </row>
    <row r="40" spans="1:24" ht="76.5" customHeight="1">
      <c r="A40" s="286" t="s">
        <v>1632</v>
      </c>
      <c r="B40" s="285" t="s">
        <v>32</v>
      </c>
      <c r="C40" s="281" t="s">
        <v>325</v>
      </c>
      <c r="D40" s="281" t="s">
        <v>201</v>
      </c>
      <c r="E40" s="281" t="s">
        <v>324</v>
      </c>
      <c r="F40" s="277" t="s">
        <v>1976</v>
      </c>
      <c r="G40" s="286" t="s">
        <v>332</v>
      </c>
      <c r="H40" s="287">
        <v>80</v>
      </c>
      <c r="I40" s="282" t="s">
        <v>78</v>
      </c>
      <c r="J40" s="285" t="s">
        <v>276</v>
      </c>
      <c r="K40" s="283" t="s">
        <v>2286</v>
      </c>
      <c r="L40" s="285" t="s">
        <v>277</v>
      </c>
      <c r="M40" s="282" t="s">
        <v>275</v>
      </c>
      <c r="N40" s="244" t="s">
        <v>1600</v>
      </c>
      <c r="O40" s="277" t="s">
        <v>337</v>
      </c>
      <c r="P40" s="281" t="s">
        <v>269</v>
      </c>
      <c r="Q40" s="281" t="s">
        <v>270</v>
      </c>
      <c r="R40" s="279">
        <v>0.5</v>
      </c>
      <c r="S40" s="278">
        <v>1276000</v>
      </c>
      <c r="T40" s="284">
        <f t="shared" si="1"/>
        <v>638000</v>
      </c>
      <c r="U40" s="258">
        <f t="shared" si="0"/>
        <v>714560.0000000001</v>
      </c>
      <c r="V40" s="286" t="s">
        <v>2390</v>
      </c>
      <c r="W40" s="286" t="s">
        <v>1973</v>
      </c>
      <c r="X40" s="286"/>
    </row>
    <row r="41" spans="1:24" ht="76.5" customHeight="1">
      <c r="A41" s="286" t="s">
        <v>1633</v>
      </c>
      <c r="B41" s="285" t="s">
        <v>32</v>
      </c>
      <c r="C41" s="281" t="s">
        <v>209</v>
      </c>
      <c r="D41" s="281" t="s">
        <v>201</v>
      </c>
      <c r="E41" s="281" t="s">
        <v>210</v>
      </c>
      <c r="F41" s="277" t="s">
        <v>318</v>
      </c>
      <c r="G41" s="286" t="s">
        <v>332</v>
      </c>
      <c r="H41" s="287">
        <v>80</v>
      </c>
      <c r="I41" s="282" t="s">
        <v>78</v>
      </c>
      <c r="J41" s="285" t="s">
        <v>276</v>
      </c>
      <c r="K41" s="283" t="s">
        <v>2286</v>
      </c>
      <c r="L41" s="285" t="s">
        <v>277</v>
      </c>
      <c r="M41" s="282" t="s">
        <v>275</v>
      </c>
      <c r="N41" s="244" t="s">
        <v>1600</v>
      </c>
      <c r="O41" s="277" t="s">
        <v>337</v>
      </c>
      <c r="P41" s="281" t="s">
        <v>269</v>
      </c>
      <c r="Q41" s="281" t="s">
        <v>270</v>
      </c>
      <c r="R41" s="279">
        <v>3</v>
      </c>
      <c r="S41" s="278">
        <v>1125300</v>
      </c>
      <c r="T41" s="284">
        <f t="shared" si="1"/>
        <v>3375900</v>
      </c>
      <c r="U41" s="258">
        <f t="shared" si="0"/>
        <v>3781008.0000000005</v>
      </c>
      <c r="V41" s="286" t="s">
        <v>2390</v>
      </c>
      <c r="W41" s="286" t="s">
        <v>1973</v>
      </c>
      <c r="X41" s="286"/>
    </row>
    <row r="42" spans="1:24" ht="76.5" customHeight="1">
      <c r="A42" s="286" t="s">
        <v>1634</v>
      </c>
      <c r="B42" s="285" t="s">
        <v>32</v>
      </c>
      <c r="C42" s="281" t="s">
        <v>211</v>
      </c>
      <c r="D42" s="281" t="s">
        <v>201</v>
      </c>
      <c r="E42" s="281" t="s">
        <v>212</v>
      </c>
      <c r="F42" s="277" t="s">
        <v>319</v>
      </c>
      <c r="G42" s="286" t="s">
        <v>332</v>
      </c>
      <c r="H42" s="287">
        <v>80</v>
      </c>
      <c r="I42" s="282" t="s">
        <v>78</v>
      </c>
      <c r="J42" s="285" t="s">
        <v>276</v>
      </c>
      <c r="K42" s="283" t="s">
        <v>2286</v>
      </c>
      <c r="L42" s="285" t="s">
        <v>277</v>
      </c>
      <c r="M42" s="282" t="s">
        <v>275</v>
      </c>
      <c r="N42" s="244" t="s">
        <v>1600</v>
      </c>
      <c r="O42" s="277" t="s">
        <v>337</v>
      </c>
      <c r="P42" s="281" t="s">
        <v>269</v>
      </c>
      <c r="Q42" s="281" t="s">
        <v>270</v>
      </c>
      <c r="R42" s="279">
        <v>1</v>
      </c>
      <c r="S42" s="278">
        <v>975800</v>
      </c>
      <c r="T42" s="284">
        <f>S42*R42</f>
        <v>975800</v>
      </c>
      <c r="U42" s="258">
        <f t="shared" si="0"/>
        <v>1092896</v>
      </c>
      <c r="V42" s="286" t="s">
        <v>2390</v>
      </c>
      <c r="W42" s="286" t="s">
        <v>1973</v>
      </c>
      <c r="X42" s="286"/>
    </row>
    <row r="43" spans="1:24" ht="76.5" customHeight="1">
      <c r="A43" s="286" t="s">
        <v>1635</v>
      </c>
      <c r="B43" s="285" t="s">
        <v>32</v>
      </c>
      <c r="C43" s="281" t="s">
        <v>213</v>
      </c>
      <c r="D43" s="281" t="s">
        <v>201</v>
      </c>
      <c r="E43" s="281" t="s">
        <v>214</v>
      </c>
      <c r="F43" s="277" t="s">
        <v>320</v>
      </c>
      <c r="G43" s="286" t="s">
        <v>332</v>
      </c>
      <c r="H43" s="287">
        <v>80</v>
      </c>
      <c r="I43" s="282" t="s">
        <v>78</v>
      </c>
      <c r="J43" s="285" t="s">
        <v>276</v>
      </c>
      <c r="K43" s="283" t="s">
        <v>2286</v>
      </c>
      <c r="L43" s="285" t="s">
        <v>277</v>
      </c>
      <c r="M43" s="282" t="s">
        <v>275</v>
      </c>
      <c r="N43" s="244" t="s">
        <v>1600</v>
      </c>
      <c r="O43" s="277" t="s">
        <v>337</v>
      </c>
      <c r="P43" s="281" t="s">
        <v>269</v>
      </c>
      <c r="Q43" s="281" t="s">
        <v>270</v>
      </c>
      <c r="R43" s="279">
        <v>2</v>
      </c>
      <c r="S43" s="278">
        <v>395000</v>
      </c>
      <c r="T43" s="284">
        <f t="shared" si="1"/>
        <v>790000</v>
      </c>
      <c r="U43" s="258">
        <f t="shared" si="0"/>
        <v>884800.0000000001</v>
      </c>
      <c r="V43" s="286" t="s">
        <v>2390</v>
      </c>
      <c r="W43" s="286" t="s">
        <v>1973</v>
      </c>
      <c r="X43" s="286"/>
    </row>
    <row r="44" spans="1:24" s="256" customFormat="1" ht="76.5" customHeight="1">
      <c r="A44" s="286" t="s">
        <v>1636</v>
      </c>
      <c r="B44" s="285" t="s">
        <v>32</v>
      </c>
      <c r="C44" s="281" t="s">
        <v>1603</v>
      </c>
      <c r="D44" s="281" t="s">
        <v>201</v>
      </c>
      <c r="E44" s="281" t="s">
        <v>1602</v>
      </c>
      <c r="F44" s="277" t="s">
        <v>321</v>
      </c>
      <c r="G44" s="286" t="s">
        <v>332</v>
      </c>
      <c r="H44" s="287">
        <v>80</v>
      </c>
      <c r="I44" s="282" t="s">
        <v>78</v>
      </c>
      <c r="J44" s="285" t="s">
        <v>276</v>
      </c>
      <c r="K44" s="283" t="s">
        <v>2286</v>
      </c>
      <c r="L44" s="285" t="s">
        <v>277</v>
      </c>
      <c r="M44" s="282" t="s">
        <v>275</v>
      </c>
      <c r="N44" s="244" t="s">
        <v>1600</v>
      </c>
      <c r="O44" s="277" t="s">
        <v>337</v>
      </c>
      <c r="P44" s="281" t="s">
        <v>269</v>
      </c>
      <c r="Q44" s="281" t="s">
        <v>270</v>
      </c>
      <c r="R44" s="279">
        <v>1</v>
      </c>
      <c r="S44" s="278">
        <v>340000</v>
      </c>
      <c r="T44" s="284">
        <f t="shared" si="1"/>
        <v>340000</v>
      </c>
      <c r="U44" s="258">
        <f t="shared" si="0"/>
        <v>380800.00000000006</v>
      </c>
      <c r="V44" s="286" t="s">
        <v>2390</v>
      </c>
      <c r="W44" s="286" t="s">
        <v>1973</v>
      </c>
      <c r="X44" s="286"/>
    </row>
    <row r="45" spans="1:24" ht="76.5" customHeight="1">
      <c r="A45" s="286" t="s">
        <v>1637</v>
      </c>
      <c r="B45" s="285" t="s">
        <v>32</v>
      </c>
      <c r="C45" s="281" t="s">
        <v>209</v>
      </c>
      <c r="D45" s="281" t="s">
        <v>201</v>
      </c>
      <c r="E45" s="281" t="s">
        <v>210</v>
      </c>
      <c r="F45" s="277" t="s">
        <v>322</v>
      </c>
      <c r="G45" s="286" t="s">
        <v>332</v>
      </c>
      <c r="H45" s="287">
        <v>80</v>
      </c>
      <c r="I45" s="282" t="s">
        <v>78</v>
      </c>
      <c r="J45" s="285" t="s">
        <v>276</v>
      </c>
      <c r="K45" s="283" t="s">
        <v>2286</v>
      </c>
      <c r="L45" s="285" t="s">
        <v>277</v>
      </c>
      <c r="M45" s="282" t="s">
        <v>275</v>
      </c>
      <c r="N45" s="244" t="s">
        <v>1600</v>
      </c>
      <c r="O45" s="277" t="s">
        <v>337</v>
      </c>
      <c r="P45" s="281" t="s">
        <v>269</v>
      </c>
      <c r="Q45" s="281" t="s">
        <v>270</v>
      </c>
      <c r="R45" s="279">
        <v>1</v>
      </c>
      <c r="S45" s="278">
        <v>1100300</v>
      </c>
      <c r="T45" s="284">
        <f t="shared" si="1"/>
        <v>1100300</v>
      </c>
      <c r="U45" s="258">
        <f t="shared" si="0"/>
        <v>1232336.0000000002</v>
      </c>
      <c r="V45" s="286" t="s">
        <v>2390</v>
      </c>
      <c r="W45" s="286" t="s">
        <v>1973</v>
      </c>
      <c r="X45" s="286"/>
    </row>
    <row r="46" spans="1:24" ht="76.5" customHeight="1">
      <c r="A46" s="286" t="s">
        <v>1638</v>
      </c>
      <c r="B46" s="285" t="s">
        <v>32</v>
      </c>
      <c r="C46" s="281" t="s">
        <v>209</v>
      </c>
      <c r="D46" s="281" t="s">
        <v>201</v>
      </c>
      <c r="E46" s="281" t="s">
        <v>210</v>
      </c>
      <c r="F46" s="277" t="s">
        <v>323</v>
      </c>
      <c r="G46" s="286" t="s">
        <v>332</v>
      </c>
      <c r="H46" s="287">
        <v>80</v>
      </c>
      <c r="I46" s="282" t="s">
        <v>78</v>
      </c>
      <c r="J46" s="285" t="s">
        <v>276</v>
      </c>
      <c r="K46" s="283" t="s">
        <v>2286</v>
      </c>
      <c r="L46" s="285" t="s">
        <v>277</v>
      </c>
      <c r="M46" s="282" t="s">
        <v>275</v>
      </c>
      <c r="N46" s="244" t="s">
        <v>1600</v>
      </c>
      <c r="O46" s="277" t="s">
        <v>337</v>
      </c>
      <c r="P46" s="281" t="s">
        <v>269</v>
      </c>
      <c r="Q46" s="281" t="s">
        <v>270</v>
      </c>
      <c r="R46" s="279">
        <v>0.5</v>
      </c>
      <c r="S46" s="278">
        <v>1750300</v>
      </c>
      <c r="T46" s="284">
        <f t="shared" si="1"/>
        <v>875150</v>
      </c>
      <c r="U46" s="258">
        <f t="shared" si="0"/>
        <v>980168.0000000001</v>
      </c>
      <c r="V46" s="286" t="s">
        <v>2390</v>
      </c>
      <c r="W46" s="286" t="s">
        <v>1973</v>
      </c>
      <c r="X46" s="286"/>
    </row>
    <row r="47" spans="1:24" ht="76.5" customHeight="1">
      <c r="A47" s="286" t="s">
        <v>1639</v>
      </c>
      <c r="B47" s="285" t="s">
        <v>32</v>
      </c>
      <c r="C47" s="281" t="s">
        <v>215</v>
      </c>
      <c r="D47" s="281" t="s">
        <v>201</v>
      </c>
      <c r="E47" s="281" t="s">
        <v>216</v>
      </c>
      <c r="F47" s="277" t="s">
        <v>256</v>
      </c>
      <c r="G47" s="286" t="s">
        <v>332</v>
      </c>
      <c r="H47" s="287">
        <v>80</v>
      </c>
      <c r="I47" s="282" t="s">
        <v>78</v>
      </c>
      <c r="J47" s="285" t="s">
        <v>276</v>
      </c>
      <c r="K47" s="283" t="s">
        <v>2286</v>
      </c>
      <c r="L47" s="285" t="s">
        <v>277</v>
      </c>
      <c r="M47" s="282" t="s">
        <v>275</v>
      </c>
      <c r="N47" s="244" t="s">
        <v>1600</v>
      </c>
      <c r="O47" s="277" t="s">
        <v>337</v>
      </c>
      <c r="P47" s="281" t="s">
        <v>269</v>
      </c>
      <c r="Q47" s="281" t="s">
        <v>270</v>
      </c>
      <c r="R47" s="279">
        <v>0.25</v>
      </c>
      <c r="S47" s="278">
        <v>425000</v>
      </c>
      <c r="T47" s="284">
        <f t="shared" si="1"/>
        <v>106250</v>
      </c>
      <c r="U47" s="258">
        <f t="shared" si="0"/>
        <v>119000.00000000001</v>
      </c>
      <c r="V47" s="286" t="s">
        <v>2390</v>
      </c>
      <c r="W47" s="286" t="s">
        <v>1973</v>
      </c>
      <c r="X47" s="286"/>
    </row>
    <row r="48" spans="1:24" ht="76.5" customHeight="1">
      <c r="A48" s="286" t="s">
        <v>1640</v>
      </c>
      <c r="B48" s="285" t="s">
        <v>32</v>
      </c>
      <c r="C48" s="281" t="s">
        <v>2391</v>
      </c>
      <c r="D48" s="281" t="s">
        <v>201</v>
      </c>
      <c r="E48" s="281" t="s">
        <v>2392</v>
      </c>
      <c r="F48" s="277" t="s">
        <v>1977</v>
      </c>
      <c r="G48" s="286" t="s">
        <v>332</v>
      </c>
      <c r="H48" s="287">
        <v>80</v>
      </c>
      <c r="I48" s="282" t="s">
        <v>78</v>
      </c>
      <c r="J48" s="285" t="s">
        <v>276</v>
      </c>
      <c r="K48" s="283" t="s">
        <v>2286</v>
      </c>
      <c r="L48" s="244" t="s">
        <v>277</v>
      </c>
      <c r="M48" s="282" t="s">
        <v>275</v>
      </c>
      <c r="N48" s="244" t="s">
        <v>1600</v>
      </c>
      <c r="O48" s="277" t="s">
        <v>337</v>
      </c>
      <c r="P48" s="281" t="s">
        <v>269</v>
      </c>
      <c r="Q48" s="281" t="s">
        <v>270</v>
      </c>
      <c r="R48" s="279">
        <v>0.75</v>
      </c>
      <c r="S48" s="278">
        <v>350000</v>
      </c>
      <c r="T48" s="284">
        <f t="shared" si="1"/>
        <v>262500</v>
      </c>
      <c r="U48" s="258">
        <f t="shared" si="0"/>
        <v>294000</v>
      </c>
      <c r="V48" s="286" t="s">
        <v>2390</v>
      </c>
      <c r="W48" s="286" t="s">
        <v>1973</v>
      </c>
      <c r="X48" s="286"/>
    </row>
    <row r="49" spans="1:24" s="266" customFormat="1" ht="76.5" customHeight="1">
      <c r="A49" s="286" t="s">
        <v>1641</v>
      </c>
      <c r="B49" s="285" t="s">
        <v>32</v>
      </c>
      <c r="C49" s="277" t="s">
        <v>217</v>
      </c>
      <c r="D49" s="277" t="s">
        <v>218</v>
      </c>
      <c r="E49" s="277" t="s">
        <v>219</v>
      </c>
      <c r="F49" s="277" t="s">
        <v>257</v>
      </c>
      <c r="G49" s="264" t="s">
        <v>332</v>
      </c>
      <c r="H49" s="287">
        <v>80</v>
      </c>
      <c r="I49" s="282" t="s">
        <v>78</v>
      </c>
      <c r="J49" s="285" t="s">
        <v>276</v>
      </c>
      <c r="K49" s="283" t="s">
        <v>2286</v>
      </c>
      <c r="L49" s="244" t="s">
        <v>277</v>
      </c>
      <c r="M49" s="282" t="s">
        <v>275</v>
      </c>
      <c r="N49" s="244" t="s">
        <v>1600</v>
      </c>
      <c r="O49" s="277" t="s">
        <v>337</v>
      </c>
      <c r="P49" s="277" t="s">
        <v>269</v>
      </c>
      <c r="Q49" s="277" t="s">
        <v>270</v>
      </c>
      <c r="R49" s="279">
        <v>3.5</v>
      </c>
      <c r="S49" s="278">
        <v>630000</v>
      </c>
      <c r="T49" s="284">
        <f t="shared" si="1"/>
        <v>2205000</v>
      </c>
      <c r="U49" s="258">
        <f t="shared" si="0"/>
        <v>2469600.0000000005</v>
      </c>
      <c r="V49" s="286" t="s">
        <v>2390</v>
      </c>
      <c r="W49" s="264" t="s">
        <v>1973</v>
      </c>
      <c r="X49" s="264"/>
    </row>
    <row r="50" spans="1:24" ht="76.5" customHeight="1">
      <c r="A50" s="286" t="s">
        <v>1642</v>
      </c>
      <c r="B50" s="285" t="s">
        <v>32</v>
      </c>
      <c r="C50" s="281" t="s">
        <v>220</v>
      </c>
      <c r="D50" s="281" t="s">
        <v>201</v>
      </c>
      <c r="E50" s="281" t="s">
        <v>221</v>
      </c>
      <c r="F50" s="277" t="s">
        <v>258</v>
      </c>
      <c r="G50" s="286" t="s">
        <v>332</v>
      </c>
      <c r="H50" s="287">
        <v>80</v>
      </c>
      <c r="I50" s="282" t="s">
        <v>78</v>
      </c>
      <c r="J50" s="285" t="s">
        <v>276</v>
      </c>
      <c r="K50" s="283" t="s">
        <v>2286</v>
      </c>
      <c r="L50" s="285" t="s">
        <v>277</v>
      </c>
      <c r="M50" s="282" t="s">
        <v>275</v>
      </c>
      <c r="N50" s="244" t="s">
        <v>1600</v>
      </c>
      <c r="O50" s="277" t="s">
        <v>337</v>
      </c>
      <c r="P50" s="281" t="s">
        <v>269</v>
      </c>
      <c r="Q50" s="281" t="s">
        <v>270</v>
      </c>
      <c r="R50" s="279">
        <v>5</v>
      </c>
      <c r="S50" s="278">
        <v>325000</v>
      </c>
      <c r="T50" s="284">
        <f t="shared" si="1"/>
        <v>1625000</v>
      </c>
      <c r="U50" s="258">
        <f t="shared" si="0"/>
        <v>1820000.0000000002</v>
      </c>
      <c r="V50" s="286" t="s">
        <v>2390</v>
      </c>
      <c r="W50" s="286" t="s">
        <v>1973</v>
      </c>
      <c r="X50" s="286"/>
    </row>
    <row r="51" spans="1:24" ht="76.5" customHeight="1">
      <c r="A51" s="286" t="s">
        <v>1643</v>
      </c>
      <c r="B51" s="285" t="s">
        <v>32</v>
      </c>
      <c r="C51" s="281" t="s">
        <v>222</v>
      </c>
      <c r="D51" s="281" t="s">
        <v>201</v>
      </c>
      <c r="E51" s="281" t="s">
        <v>223</v>
      </c>
      <c r="F51" s="277" t="s">
        <v>259</v>
      </c>
      <c r="G51" s="286" t="s">
        <v>332</v>
      </c>
      <c r="H51" s="287">
        <v>80</v>
      </c>
      <c r="I51" s="282" t="s">
        <v>78</v>
      </c>
      <c r="J51" s="285" t="s">
        <v>276</v>
      </c>
      <c r="K51" s="283" t="s">
        <v>2286</v>
      </c>
      <c r="L51" s="285" t="s">
        <v>277</v>
      </c>
      <c r="M51" s="282" t="s">
        <v>275</v>
      </c>
      <c r="N51" s="244" t="s">
        <v>1600</v>
      </c>
      <c r="O51" s="277" t="s">
        <v>337</v>
      </c>
      <c r="P51" s="281" t="s">
        <v>269</v>
      </c>
      <c r="Q51" s="281" t="s">
        <v>270</v>
      </c>
      <c r="R51" s="279">
        <v>2.5</v>
      </c>
      <c r="S51" s="278">
        <v>315000</v>
      </c>
      <c r="T51" s="284">
        <f t="shared" si="1"/>
        <v>787500</v>
      </c>
      <c r="U51" s="258">
        <f t="shared" si="0"/>
        <v>882000.0000000001</v>
      </c>
      <c r="V51" s="286" t="s">
        <v>2390</v>
      </c>
      <c r="W51" s="286" t="s">
        <v>1973</v>
      </c>
      <c r="X51" s="286"/>
    </row>
    <row r="52" spans="1:25" s="305" customFormat="1" ht="89.25" customHeight="1">
      <c r="A52" s="295" t="s">
        <v>1644</v>
      </c>
      <c r="B52" s="296" t="s">
        <v>32</v>
      </c>
      <c r="C52" s="297" t="s">
        <v>224</v>
      </c>
      <c r="D52" s="297" t="s">
        <v>225</v>
      </c>
      <c r="E52" s="297" t="s">
        <v>226</v>
      </c>
      <c r="F52" s="300" t="s">
        <v>1978</v>
      </c>
      <c r="G52" s="295" t="s">
        <v>332</v>
      </c>
      <c r="H52" s="299">
        <v>80</v>
      </c>
      <c r="I52" s="300" t="s">
        <v>78</v>
      </c>
      <c r="J52" s="296" t="s">
        <v>276</v>
      </c>
      <c r="K52" s="301" t="s">
        <v>2286</v>
      </c>
      <c r="L52" s="296" t="s">
        <v>277</v>
      </c>
      <c r="M52" s="300" t="s">
        <v>275</v>
      </c>
      <c r="N52" s="302" t="s">
        <v>1600</v>
      </c>
      <c r="O52" s="3" t="s">
        <v>337</v>
      </c>
      <c r="P52" s="297" t="s">
        <v>269</v>
      </c>
      <c r="Q52" s="297" t="s">
        <v>270</v>
      </c>
      <c r="R52" s="335">
        <v>6</v>
      </c>
      <c r="S52" s="335">
        <v>300000</v>
      </c>
      <c r="T52" s="303">
        <f t="shared" si="1"/>
        <v>1800000</v>
      </c>
      <c r="U52" s="309">
        <f t="shared" si="0"/>
        <v>2016000.0000000002</v>
      </c>
      <c r="V52" s="295" t="s">
        <v>2390</v>
      </c>
      <c r="W52" s="295" t="s">
        <v>1973</v>
      </c>
      <c r="X52" s="295"/>
      <c r="Y52" s="305" t="s">
        <v>2715</v>
      </c>
    </row>
    <row r="53" spans="1:25" s="305" customFormat="1" ht="89.25" customHeight="1">
      <c r="A53" s="295" t="s">
        <v>1645</v>
      </c>
      <c r="B53" s="296" t="s">
        <v>32</v>
      </c>
      <c r="C53" s="297" t="s">
        <v>2393</v>
      </c>
      <c r="D53" s="297" t="s">
        <v>2394</v>
      </c>
      <c r="E53" s="297" t="s">
        <v>2395</v>
      </c>
      <c r="F53" s="300" t="s">
        <v>1979</v>
      </c>
      <c r="G53" s="295" t="s">
        <v>332</v>
      </c>
      <c r="H53" s="299">
        <v>80</v>
      </c>
      <c r="I53" s="300" t="s">
        <v>78</v>
      </c>
      <c r="J53" s="296" t="s">
        <v>276</v>
      </c>
      <c r="K53" s="301" t="s">
        <v>2286</v>
      </c>
      <c r="L53" s="296" t="s">
        <v>277</v>
      </c>
      <c r="M53" s="300" t="s">
        <v>275</v>
      </c>
      <c r="N53" s="302" t="s">
        <v>1600</v>
      </c>
      <c r="O53" s="3" t="s">
        <v>337</v>
      </c>
      <c r="P53" s="297" t="s">
        <v>269</v>
      </c>
      <c r="Q53" s="297" t="s">
        <v>270</v>
      </c>
      <c r="R53" s="335">
        <v>0.5</v>
      </c>
      <c r="S53" s="335">
        <v>700000</v>
      </c>
      <c r="T53" s="303">
        <f t="shared" si="1"/>
        <v>350000</v>
      </c>
      <c r="U53" s="309">
        <f t="shared" si="0"/>
        <v>392000.00000000006</v>
      </c>
      <c r="V53" s="295" t="s">
        <v>2390</v>
      </c>
      <c r="W53" s="295" t="s">
        <v>1973</v>
      </c>
      <c r="X53" s="295"/>
      <c r="Y53" s="305" t="s">
        <v>2716</v>
      </c>
    </row>
    <row r="54" spans="1:25" s="305" customFormat="1" ht="76.5" customHeight="1">
      <c r="A54" s="295" t="s">
        <v>1646</v>
      </c>
      <c r="B54" s="296" t="s">
        <v>32</v>
      </c>
      <c r="C54" s="297" t="s">
        <v>227</v>
      </c>
      <c r="D54" s="297" t="s">
        <v>228</v>
      </c>
      <c r="E54" s="297" t="s">
        <v>229</v>
      </c>
      <c r="F54" s="337" t="s">
        <v>278</v>
      </c>
      <c r="G54" s="295" t="s">
        <v>332</v>
      </c>
      <c r="H54" s="299">
        <v>100</v>
      </c>
      <c r="I54" s="300" t="s">
        <v>78</v>
      </c>
      <c r="J54" s="296" t="s">
        <v>276</v>
      </c>
      <c r="K54" s="301" t="s">
        <v>2286</v>
      </c>
      <c r="L54" s="296" t="s">
        <v>333</v>
      </c>
      <c r="M54" s="300" t="s">
        <v>275</v>
      </c>
      <c r="N54" s="302" t="s">
        <v>1601</v>
      </c>
      <c r="O54" s="3" t="s">
        <v>331</v>
      </c>
      <c r="P54" s="295" t="s">
        <v>271</v>
      </c>
      <c r="Q54" s="297" t="s">
        <v>272</v>
      </c>
      <c r="R54" s="307">
        <f>T54/S54</f>
        <v>73858.17064</v>
      </c>
      <c r="S54" s="335">
        <v>125</v>
      </c>
      <c r="T54" s="303">
        <v>9232271.33</v>
      </c>
      <c r="U54" s="309">
        <f t="shared" si="0"/>
        <v>10340143.889600001</v>
      </c>
      <c r="V54" s="295" t="s">
        <v>2390</v>
      </c>
      <c r="W54" s="295" t="s">
        <v>1973</v>
      </c>
      <c r="X54" s="295"/>
      <c r="Y54" s="305" t="s">
        <v>2754</v>
      </c>
    </row>
    <row r="55" spans="1:25" s="305" customFormat="1" ht="76.5" customHeight="1">
      <c r="A55" s="295" t="s">
        <v>1647</v>
      </c>
      <c r="B55" s="296" t="s">
        <v>32</v>
      </c>
      <c r="C55" s="297" t="s">
        <v>227</v>
      </c>
      <c r="D55" s="297" t="s">
        <v>228</v>
      </c>
      <c r="E55" s="297" t="s">
        <v>229</v>
      </c>
      <c r="F55" s="337" t="s">
        <v>279</v>
      </c>
      <c r="G55" s="295" t="s">
        <v>332</v>
      </c>
      <c r="H55" s="299">
        <v>100</v>
      </c>
      <c r="I55" s="300" t="s">
        <v>78</v>
      </c>
      <c r="J55" s="296" t="s">
        <v>276</v>
      </c>
      <c r="K55" s="301" t="s">
        <v>2286</v>
      </c>
      <c r="L55" s="296" t="s">
        <v>335</v>
      </c>
      <c r="M55" s="300" t="s">
        <v>275</v>
      </c>
      <c r="N55" s="302" t="s">
        <v>1601</v>
      </c>
      <c r="O55" s="3" t="s">
        <v>331</v>
      </c>
      <c r="P55" s="295" t="s">
        <v>271</v>
      </c>
      <c r="Q55" s="297" t="s">
        <v>272</v>
      </c>
      <c r="R55" s="307">
        <f>T55/S55</f>
        <v>54411.426</v>
      </c>
      <c r="S55" s="335">
        <v>125</v>
      </c>
      <c r="T55" s="303">
        <v>6801428.25</v>
      </c>
      <c r="U55" s="309">
        <f t="shared" si="0"/>
        <v>7617599.640000001</v>
      </c>
      <c r="V55" s="295" t="s">
        <v>2390</v>
      </c>
      <c r="W55" s="295" t="s">
        <v>1973</v>
      </c>
      <c r="X55" s="295"/>
      <c r="Y55" s="305" t="s">
        <v>2753</v>
      </c>
    </row>
    <row r="56" spans="1:25" s="305" customFormat="1" ht="76.5" customHeight="1">
      <c r="A56" s="295" t="s">
        <v>1648</v>
      </c>
      <c r="B56" s="296" t="s">
        <v>32</v>
      </c>
      <c r="C56" s="297" t="s">
        <v>227</v>
      </c>
      <c r="D56" s="297" t="s">
        <v>228</v>
      </c>
      <c r="E56" s="297" t="s">
        <v>229</v>
      </c>
      <c r="F56" s="337" t="s">
        <v>280</v>
      </c>
      <c r="G56" s="295" t="s">
        <v>332</v>
      </c>
      <c r="H56" s="299">
        <v>100</v>
      </c>
      <c r="I56" s="300" t="s">
        <v>78</v>
      </c>
      <c r="J56" s="296" t="s">
        <v>276</v>
      </c>
      <c r="K56" s="301" t="s">
        <v>2286</v>
      </c>
      <c r="L56" s="296" t="s">
        <v>334</v>
      </c>
      <c r="M56" s="300" t="s">
        <v>275</v>
      </c>
      <c r="N56" s="302" t="s">
        <v>1601</v>
      </c>
      <c r="O56" s="3" t="s">
        <v>331</v>
      </c>
      <c r="P56" s="295" t="s">
        <v>271</v>
      </c>
      <c r="Q56" s="297" t="s">
        <v>272</v>
      </c>
      <c r="R56" s="307">
        <f aca="true" t="shared" si="2" ref="R56:R69">T56/S56</f>
        <v>40125</v>
      </c>
      <c r="S56" s="335">
        <v>125</v>
      </c>
      <c r="T56" s="303">
        <v>5015625</v>
      </c>
      <c r="U56" s="309">
        <f t="shared" si="0"/>
        <v>5617500.000000001</v>
      </c>
      <c r="V56" s="295" t="s">
        <v>2390</v>
      </c>
      <c r="W56" s="295" t="s">
        <v>1973</v>
      </c>
      <c r="X56" s="295"/>
      <c r="Y56" s="305" t="s">
        <v>2748</v>
      </c>
    </row>
    <row r="57" spans="1:25" s="305" customFormat="1" ht="76.5" customHeight="1">
      <c r="A57" s="295" t="s">
        <v>1649</v>
      </c>
      <c r="B57" s="296" t="s">
        <v>32</v>
      </c>
      <c r="C57" s="297" t="s">
        <v>230</v>
      </c>
      <c r="D57" s="297" t="s">
        <v>231</v>
      </c>
      <c r="E57" s="338" t="s">
        <v>232</v>
      </c>
      <c r="F57" s="339" t="s">
        <v>1980</v>
      </c>
      <c r="G57" s="295" t="s">
        <v>332</v>
      </c>
      <c r="H57" s="299">
        <v>100</v>
      </c>
      <c r="I57" s="300" t="s">
        <v>78</v>
      </c>
      <c r="J57" s="296" t="s">
        <v>276</v>
      </c>
      <c r="K57" s="301" t="s">
        <v>2286</v>
      </c>
      <c r="L57" s="296" t="s">
        <v>1599</v>
      </c>
      <c r="M57" s="300" t="s">
        <v>275</v>
      </c>
      <c r="N57" s="302" t="s">
        <v>1601</v>
      </c>
      <c r="O57" s="3" t="s">
        <v>331</v>
      </c>
      <c r="P57" s="295" t="s">
        <v>271</v>
      </c>
      <c r="Q57" s="297" t="s">
        <v>272</v>
      </c>
      <c r="R57" s="307">
        <f t="shared" si="2"/>
        <v>136925.94736000002</v>
      </c>
      <c r="S57" s="331">
        <v>125</v>
      </c>
      <c r="T57" s="303">
        <v>17115743.42</v>
      </c>
      <c r="U57" s="309">
        <f>T57*1.12</f>
        <v>19169632.630400002</v>
      </c>
      <c r="V57" s="295" t="s">
        <v>2390</v>
      </c>
      <c r="W57" s="295" t="s">
        <v>1973</v>
      </c>
      <c r="X57" s="295"/>
      <c r="Y57" s="305" t="s">
        <v>2755</v>
      </c>
    </row>
    <row r="58" spans="1:24" s="6" customFormat="1" ht="76.5" customHeight="1">
      <c r="A58" s="340" t="s">
        <v>1650</v>
      </c>
      <c r="B58" s="341" t="s">
        <v>32</v>
      </c>
      <c r="C58" s="326" t="s">
        <v>230</v>
      </c>
      <c r="D58" s="326" t="s">
        <v>231</v>
      </c>
      <c r="E58" s="342" t="s">
        <v>232</v>
      </c>
      <c r="F58" s="343" t="s">
        <v>1981</v>
      </c>
      <c r="G58" s="340" t="s">
        <v>332</v>
      </c>
      <c r="H58" s="344">
        <v>100</v>
      </c>
      <c r="I58" s="345" t="s">
        <v>78</v>
      </c>
      <c r="J58" s="341" t="s">
        <v>276</v>
      </c>
      <c r="K58" s="346" t="s">
        <v>2286</v>
      </c>
      <c r="L58" s="341" t="s">
        <v>334</v>
      </c>
      <c r="M58" s="345" t="s">
        <v>275</v>
      </c>
      <c r="N58" s="347" t="s">
        <v>1601</v>
      </c>
      <c r="O58" s="348" t="s">
        <v>331</v>
      </c>
      <c r="P58" s="340" t="s">
        <v>271</v>
      </c>
      <c r="Q58" s="326" t="s">
        <v>272</v>
      </c>
      <c r="R58" s="349">
        <f t="shared" si="2"/>
        <v>119927.67416</v>
      </c>
      <c r="S58" s="350">
        <v>125</v>
      </c>
      <c r="T58" s="351">
        <v>14990959.27</v>
      </c>
      <c r="U58" s="352">
        <f>T58*1.12</f>
        <v>16789874.382400002</v>
      </c>
      <c r="V58" s="340" t="s">
        <v>2390</v>
      </c>
      <c r="W58" s="340" t="s">
        <v>1973</v>
      </c>
      <c r="X58" s="340"/>
    </row>
    <row r="59" spans="1:25" s="305" customFormat="1" ht="76.5" customHeight="1">
      <c r="A59" s="295" t="s">
        <v>1651</v>
      </c>
      <c r="B59" s="296" t="s">
        <v>32</v>
      </c>
      <c r="C59" s="297" t="s">
        <v>230</v>
      </c>
      <c r="D59" s="297" t="s">
        <v>231</v>
      </c>
      <c r="E59" s="338" t="s">
        <v>232</v>
      </c>
      <c r="F59" s="339" t="s">
        <v>1982</v>
      </c>
      <c r="G59" s="295" t="s">
        <v>332</v>
      </c>
      <c r="H59" s="299">
        <v>100</v>
      </c>
      <c r="I59" s="300" t="s">
        <v>78</v>
      </c>
      <c r="J59" s="296" t="s">
        <v>276</v>
      </c>
      <c r="K59" s="301" t="s">
        <v>2286</v>
      </c>
      <c r="L59" s="296" t="s">
        <v>335</v>
      </c>
      <c r="M59" s="300" t="s">
        <v>275</v>
      </c>
      <c r="N59" s="302" t="s">
        <v>1601</v>
      </c>
      <c r="O59" s="3" t="s">
        <v>331</v>
      </c>
      <c r="P59" s="295" t="s">
        <v>271</v>
      </c>
      <c r="Q59" s="297" t="s">
        <v>272</v>
      </c>
      <c r="R59" s="307">
        <f t="shared" si="2"/>
        <v>155765.40408</v>
      </c>
      <c r="S59" s="331">
        <v>125</v>
      </c>
      <c r="T59" s="303">
        <v>19470675.51</v>
      </c>
      <c r="U59" s="309">
        <f>T59*1.12</f>
        <v>21807156.571200006</v>
      </c>
      <c r="V59" s="295" t="s">
        <v>2390</v>
      </c>
      <c r="W59" s="295" t="s">
        <v>1973</v>
      </c>
      <c r="X59" s="295"/>
      <c r="Y59" s="305" t="s">
        <v>2756</v>
      </c>
    </row>
    <row r="60" spans="1:25" s="305" customFormat="1" ht="76.5" customHeight="1">
      <c r="A60" s="295" t="s">
        <v>1652</v>
      </c>
      <c r="B60" s="296" t="s">
        <v>32</v>
      </c>
      <c r="C60" s="297" t="s">
        <v>2396</v>
      </c>
      <c r="D60" s="297" t="s">
        <v>231</v>
      </c>
      <c r="E60" s="297" t="s">
        <v>2397</v>
      </c>
      <c r="F60" s="337" t="s">
        <v>281</v>
      </c>
      <c r="G60" s="295" t="s">
        <v>332</v>
      </c>
      <c r="H60" s="299">
        <v>100</v>
      </c>
      <c r="I60" s="300" t="s">
        <v>78</v>
      </c>
      <c r="J60" s="296" t="s">
        <v>276</v>
      </c>
      <c r="K60" s="301" t="s">
        <v>2286</v>
      </c>
      <c r="L60" s="296" t="s">
        <v>1599</v>
      </c>
      <c r="M60" s="300" t="s">
        <v>275</v>
      </c>
      <c r="N60" s="302" t="s">
        <v>1601</v>
      </c>
      <c r="O60" s="3" t="s">
        <v>331</v>
      </c>
      <c r="P60" s="295" t="s">
        <v>271</v>
      </c>
      <c r="Q60" s="297" t="s">
        <v>272</v>
      </c>
      <c r="R60" s="307">
        <f>T60/S60</f>
        <v>969455.8718666668</v>
      </c>
      <c r="S60" s="335">
        <v>149.99999999999997</v>
      </c>
      <c r="T60" s="303">
        <v>145418380.78</v>
      </c>
      <c r="U60" s="309">
        <f t="shared" si="0"/>
        <v>162868586.47360003</v>
      </c>
      <c r="V60" s="295" t="s">
        <v>2390</v>
      </c>
      <c r="W60" s="295" t="s">
        <v>1973</v>
      </c>
      <c r="X60" s="295"/>
      <c r="Y60" s="305" t="s">
        <v>2747</v>
      </c>
    </row>
    <row r="61" spans="1:25" s="305" customFormat="1" ht="76.5" customHeight="1">
      <c r="A61" s="295" t="s">
        <v>1653</v>
      </c>
      <c r="B61" s="296" t="s">
        <v>32</v>
      </c>
      <c r="C61" s="297" t="s">
        <v>2396</v>
      </c>
      <c r="D61" s="297" t="s">
        <v>231</v>
      </c>
      <c r="E61" s="297" t="s">
        <v>2397</v>
      </c>
      <c r="F61" s="337" t="s">
        <v>282</v>
      </c>
      <c r="G61" s="295" t="s">
        <v>332</v>
      </c>
      <c r="H61" s="299">
        <v>100</v>
      </c>
      <c r="I61" s="300" t="s">
        <v>78</v>
      </c>
      <c r="J61" s="296" t="s">
        <v>276</v>
      </c>
      <c r="K61" s="301" t="s">
        <v>2286</v>
      </c>
      <c r="L61" s="296" t="s">
        <v>334</v>
      </c>
      <c r="M61" s="300" t="s">
        <v>275</v>
      </c>
      <c r="N61" s="302" t="s">
        <v>1601</v>
      </c>
      <c r="O61" s="3" t="s">
        <v>331</v>
      </c>
      <c r="P61" s="295" t="s">
        <v>271</v>
      </c>
      <c r="Q61" s="297" t="s">
        <v>272</v>
      </c>
      <c r="R61" s="307">
        <f>T61/S61</f>
        <v>420000</v>
      </c>
      <c r="S61" s="335">
        <v>150</v>
      </c>
      <c r="T61" s="303">
        <v>63000000</v>
      </c>
      <c r="U61" s="309">
        <f t="shared" si="0"/>
        <v>70560000</v>
      </c>
      <c r="V61" s="295" t="s">
        <v>2390</v>
      </c>
      <c r="W61" s="295" t="s">
        <v>1973</v>
      </c>
      <c r="X61" s="295"/>
      <c r="Y61" s="305" t="s">
        <v>2760</v>
      </c>
    </row>
    <row r="62" spans="1:25" s="305" customFormat="1" ht="76.5" customHeight="1">
      <c r="A62" s="295" t="s">
        <v>1654</v>
      </c>
      <c r="B62" s="296" t="s">
        <v>32</v>
      </c>
      <c r="C62" s="297" t="s">
        <v>2396</v>
      </c>
      <c r="D62" s="297" t="s">
        <v>231</v>
      </c>
      <c r="E62" s="297" t="s">
        <v>2397</v>
      </c>
      <c r="F62" s="337" t="s">
        <v>283</v>
      </c>
      <c r="G62" s="295" t="s">
        <v>332</v>
      </c>
      <c r="H62" s="299">
        <v>100</v>
      </c>
      <c r="I62" s="300" t="s">
        <v>78</v>
      </c>
      <c r="J62" s="296" t="s">
        <v>276</v>
      </c>
      <c r="K62" s="301" t="s">
        <v>2286</v>
      </c>
      <c r="L62" s="296" t="s">
        <v>335</v>
      </c>
      <c r="M62" s="300" t="s">
        <v>275</v>
      </c>
      <c r="N62" s="302" t="s">
        <v>1601</v>
      </c>
      <c r="O62" s="3" t="s">
        <v>331</v>
      </c>
      <c r="P62" s="295" t="s">
        <v>271</v>
      </c>
      <c r="Q62" s="297" t="s">
        <v>272</v>
      </c>
      <c r="R62" s="307">
        <f t="shared" si="2"/>
        <v>959375.0000000002</v>
      </c>
      <c r="S62" s="335">
        <v>149.99999999999997</v>
      </c>
      <c r="T62" s="303">
        <v>143906250</v>
      </c>
      <c r="U62" s="309">
        <f t="shared" si="0"/>
        <v>161175000.00000003</v>
      </c>
      <c r="V62" s="295" t="s">
        <v>2390</v>
      </c>
      <c r="W62" s="295" t="s">
        <v>1973</v>
      </c>
      <c r="X62" s="295"/>
      <c r="Y62" s="305" t="s">
        <v>2752</v>
      </c>
    </row>
    <row r="63" spans="1:24" ht="76.5" customHeight="1">
      <c r="A63" s="286" t="s">
        <v>1655</v>
      </c>
      <c r="B63" s="285" t="s">
        <v>32</v>
      </c>
      <c r="C63" s="281" t="s">
        <v>230</v>
      </c>
      <c r="D63" s="281" t="s">
        <v>231</v>
      </c>
      <c r="E63" s="289" t="s">
        <v>232</v>
      </c>
      <c r="F63" s="267" t="s">
        <v>1983</v>
      </c>
      <c r="G63" s="286" t="s">
        <v>332</v>
      </c>
      <c r="H63" s="287">
        <v>100</v>
      </c>
      <c r="I63" s="282" t="s">
        <v>78</v>
      </c>
      <c r="J63" s="285" t="s">
        <v>276</v>
      </c>
      <c r="K63" s="283" t="s">
        <v>2286</v>
      </c>
      <c r="L63" s="285" t="s">
        <v>333</v>
      </c>
      <c r="M63" s="282" t="s">
        <v>275</v>
      </c>
      <c r="N63" s="244" t="s">
        <v>1601</v>
      </c>
      <c r="O63" s="277" t="s">
        <v>331</v>
      </c>
      <c r="P63" s="286" t="s">
        <v>271</v>
      </c>
      <c r="Q63" s="281" t="s">
        <v>272</v>
      </c>
      <c r="R63" s="279">
        <f>T63/S63</f>
        <v>55267.82608695652</v>
      </c>
      <c r="S63" s="7">
        <v>115</v>
      </c>
      <c r="T63" s="284">
        <v>6355800</v>
      </c>
      <c r="U63" s="258">
        <f t="shared" si="0"/>
        <v>7118496.000000001</v>
      </c>
      <c r="V63" s="286" t="s">
        <v>2390</v>
      </c>
      <c r="W63" s="286" t="s">
        <v>1973</v>
      </c>
      <c r="X63" s="286"/>
    </row>
    <row r="64" spans="1:24" ht="76.5" customHeight="1">
      <c r="A64" s="286" t="s">
        <v>1656</v>
      </c>
      <c r="B64" s="285" t="s">
        <v>32</v>
      </c>
      <c r="C64" s="281" t="s">
        <v>230</v>
      </c>
      <c r="D64" s="281" t="s">
        <v>231</v>
      </c>
      <c r="E64" s="289" t="s">
        <v>232</v>
      </c>
      <c r="F64" s="267" t="s">
        <v>1984</v>
      </c>
      <c r="G64" s="286" t="s">
        <v>332</v>
      </c>
      <c r="H64" s="287">
        <v>100</v>
      </c>
      <c r="I64" s="282" t="s">
        <v>78</v>
      </c>
      <c r="J64" s="285" t="s">
        <v>276</v>
      </c>
      <c r="K64" s="283" t="s">
        <v>2286</v>
      </c>
      <c r="L64" s="285" t="s">
        <v>335</v>
      </c>
      <c r="M64" s="282" t="s">
        <v>275</v>
      </c>
      <c r="N64" s="244" t="s">
        <v>1601</v>
      </c>
      <c r="O64" s="277" t="s">
        <v>331</v>
      </c>
      <c r="P64" s="286" t="s">
        <v>271</v>
      </c>
      <c r="Q64" s="281" t="s">
        <v>272</v>
      </c>
      <c r="R64" s="279">
        <f>T64/S64</f>
        <v>27000.635913043476</v>
      </c>
      <c r="S64" s="7">
        <v>115</v>
      </c>
      <c r="T64" s="284">
        <v>3105073.13</v>
      </c>
      <c r="U64" s="258">
        <f>T64*1.12</f>
        <v>3477681.9056</v>
      </c>
      <c r="V64" s="286" t="s">
        <v>2390</v>
      </c>
      <c r="W64" s="286" t="s">
        <v>1973</v>
      </c>
      <c r="X64" s="286"/>
    </row>
    <row r="65" spans="1:25" s="305" customFormat="1" ht="76.5" customHeight="1">
      <c r="A65" s="295" t="s">
        <v>1657</v>
      </c>
      <c r="B65" s="296" t="s">
        <v>32</v>
      </c>
      <c r="C65" s="297" t="s">
        <v>2396</v>
      </c>
      <c r="D65" s="297" t="s">
        <v>231</v>
      </c>
      <c r="E65" s="297" t="s">
        <v>2397</v>
      </c>
      <c r="F65" s="337" t="s">
        <v>284</v>
      </c>
      <c r="G65" s="295" t="s">
        <v>332</v>
      </c>
      <c r="H65" s="299">
        <v>100</v>
      </c>
      <c r="I65" s="300" t="s">
        <v>78</v>
      </c>
      <c r="J65" s="296" t="s">
        <v>276</v>
      </c>
      <c r="K65" s="301" t="s">
        <v>2286</v>
      </c>
      <c r="L65" s="296" t="s">
        <v>333</v>
      </c>
      <c r="M65" s="300" t="s">
        <v>275</v>
      </c>
      <c r="N65" s="302" t="s">
        <v>1601</v>
      </c>
      <c r="O65" s="3" t="s">
        <v>331</v>
      </c>
      <c r="P65" s="295" t="s">
        <v>271</v>
      </c>
      <c r="Q65" s="297" t="s">
        <v>272</v>
      </c>
      <c r="R65" s="307">
        <f t="shared" si="2"/>
        <v>360000</v>
      </c>
      <c r="S65" s="335">
        <v>145</v>
      </c>
      <c r="T65" s="303">
        <v>52200000</v>
      </c>
      <c r="U65" s="309">
        <f t="shared" si="0"/>
        <v>58464000.00000001</v>
      </c>
      <c r="V65" s="295" t="s">
        <v>2390</v>
      </c>
      <c r="W65" s="295" t="s">
        <v>1973</v>
      </c>
      <c r="X65" s="295"/>
      <c r="Y65" s="305" t="s">
        <v>2759</v>
      </c>
    </row>
    <row r="66" spans="1:25" s="305" customFormat="1" ht="76.5" customHeight="1">
      <c r="A66" s="295" t="s">
        <v>1658</v>
      </c>
      <c r="B66" s="296" t="s">
        <v>32</v>
      </c>
      <c r="C66" s="297" t="s">
        <v>2396</v>
      </c>
      <c r="D66" s="297" t="s">
        <v>231</v>
      </c>
      <c r="E66" s="297" t="s">
        <v>2397</v>
      </c>
      <c r="F66" s="337" t="s">
        <v>285</v>
      </c>
      <c r="G66" s="295" t="s">
        <v>332</v>
      </c>
      <c r="H66" s="299">
        <v>100</v>
      </c>
      <c r="I66" s="300" t="s">
        <v>78</v>
      </c>
      <c r="J66" s="296" t="s">
        <v>276</v>
      </c>
      <c r="K66" s="301" t="s">
        <v>2286</v>
      </c>
      <c r="L66" s="296" t="s">
        <v>335</v>
      </c>
      <c r="M66" s="300" t="s">
        <v>275</v>
      </c>
      <c r="N66" s="302" t="s">
        <v>1601</v>
      </c>
      <c r="O66" s="3" t="s">
        <v>331</v>
      </c>
      <c r="P66" s="295" t="s">
        <v>271</v>
      </c>
      <c r="Q66" s="297" t="s">
        <v>272</v>
      </c>
      <c r="R66" s="307">
        <f t="shared" si="2"/>
        <v>150000</v>
      </c>
      <c r="S66" s="335">
        <v>145</v>
      </c>
      <c r="T66" s="303">
        <v>21750000</v>
      </c>
      <c r="U66" s="309">
        <f t="shared" si="0"/>
        <v>24360000.000000004</v>
      </c>
      <c r="V66" s="295" t="s">
        <v>2390</v>
      </c>
      <c r="W66" s="295" t="s">
        <v>1973</v>
      </c>
      <c r="X66" s="295"/>
      <c r="Y66" s="305" t="s">
        <v>2757</v>
      </c>
    </row>
    <row r="67" spans="1:24" ht="76.5" customHeight="1">
      <c r="A67" s="286" t="s">
        <v>1659</v>
      </c>
      <c r="B67" s="285" t="s">
        <v>32</v>
      </c>
      <c r="C67" s="281" t="s">
        <v>230</v>
      </c>
      <c r="D67" s="281" t="s">
        <v>231</v>
      </c>
      <c r="E67" s="289" t="s">
        <v>232</v>
      </c>
      <c r="F67" s="267" t="s">
        <v>1985</v>
      </c>
      <c r="G67" s="286" t="s">
        <v>332</v>
      </c>
      <c r="H67" s="287">
        <v>100</v>
      </c>
      <c r="I67" s="282" t="s">
        <v>78</v>
      </c>
      <c r="J67" s="285" t="s">
        <v>276</v>
      </c>
      <c r="K67" s="283" t="s">
        <v>2286</v>
      </c>
      <c r="L67" s="285" t="s">
        <v>2358</v>
      </c>
      <c r="M67" s="282" t="s">
        <v>275</v>
      </c>
      <c r="N67" s="244" t="s">
        <v>1601</v>
      </c>
      <c r="O67" s="277" t="s">
        <v>331</v>
      </c>
      <c r="P67" s="286" t="s">
        <v>271</v>
      </c>
      <c r="Q67" s="281" t="s">
        <v>272</v>
      </c>
      <c r="R67" s="279">
        <f t="shared" si="2"/>
        <v>30397.304347826088</v>
      </c>
      <c r="S67" s="7">
        <v>115</v>
      </c>
      <c r="T67" s="284">
        <v>3495690</v>
      </c>
      <c r="U67" s="258">
        <f>T67*1.12</f>
        <v>3915172.8000000003</v>
      </c>
      <c r="V67" s="286" t="s">
        <v>2390</v>
      </c>
      <c r="W67" s="286"/>
      <c r="X67" s="286"/>
    </row>
    <row r="68" spans="1:25" s="305" customFormat="1" ht="76.5" customHeight="1">
      <c r="A68" s="295" t="s">
        <v>1660</v>
      </c>
      <c r="B68" s="296" t="s">
        <v>32</v>
      </c>
      <c r="C68" s="297" t="s">
        <v>2396</v>
      </c>
      <c r="D68" s="297" t="s">
        <v>231</v>
      </c>
      <c r="E68" s="338" t="s">
        <v>2397</v>
      </c>
      <c r="F68" s="339" t="s">
        <v>1986</v>
      </c>
      <c r="G68" s="295" t="s">
        <v>332</v>
      </c>
      <c r="H68" s="299">
        <v>100</v>
      </c>
      <c r="I68" s="300" t="s">
        <v>78</v>
      </c>
      <c r="J68" s="296" t="s">
        <v>276</v>
      </c>
      <c r="K68" s="301" t="s">
        <v>2286</v>
      </c>
      <c r="L68" s="296" t="s">
        <v>2358</v>
      </c>
      <c r="M68" s="300" t="s">
        <v>275</v>
      </c>
      <c r="N68" s="302" t="s">
        <v>1601</v>
      </c>
      <c r="O68" s="3" t="s">
        <v>331</v>
      </c>
      <c r="P68" s="295" t="s">
        <v>271</v>
      </c>
      <c r="Q68" s="297" t="s">
        <v>272</v>
      </c>
      <c r="R68" s="307">
        <f t="shared" si="2"/>
        <v>177000</v>
      </c>
      <c r="S68" s="335">
        <v>145</v>
      </c>
      <c r="T68" s="303">
        <v>25665000</v>
      </c>
      <c r="U68" s="309">
        <f>T68*1.12</f>
        <v>28744800.000000004</v>
      </c>
      <c r="V68" s="295" t="s">
        <v>2390</v>
      </c>
      <c r="W68" s="295"/>
      <c r="X68" s="295"/>
      <c r="Y68" s="305" t="s">
        <v>2758</v>
      </c>
    </row>
    <row r="69" spans="1:24" ht="76.5" customHeight="1">
      <c r="A69" s="286" t="s">
        <v>1661</v>
      </c>
      <c r="B69" s="285" t="s">
        <v>32</v>
      </c>
      <c r="C69" s="281" t="s">
        <v>2396</v>
      </c>
      <c r="D69" s="281" t="s">
        <v>231</v>
      </c>
      <c r="E69" s="289" t="s">
        <v>2397</v>
      </c>
      <c r="F69" s="267" t="s">
        <v>1987</v>
      </c>
      <c r="G69" s="286" t="s">
        <v>332</v>
      </c>
      <c r="H69" s="287">
        <v>100</v>
      </c>
      <c r="I69" s="282" t="s">
        <v>78</v>
      </c>
      <c r="J69" s="285" t="s">
        <v>276</v>
      </c>
      <c r="K69" s="283" t="s">
        <v>2286</v>
      </c>
      <c r="L69" s="285" t="s">
        <v>2358</v>
      </c>
      <c r="M69" s="282" t="s">
        <v>275</v>
      </c>
      <c r="N69" s="244" t="s">
        <v>1601</v>
      </c>
      <c r="O69" s="277" t="s">
        <v>331</v>
      </c>
      <c r="P69" s="286" t="s">
        <v>271</v>
      </c>
      <c r="Q69" s="281" t="s">
        <v>272</v>
      </c>
      <c r="R69" s="279">
        <f t="shared" si="2"/>
        <v>62000</v>
      </c>
      <c r="S69" s="7">
        <v>150</v>
      </c>
      <c r="T69" s="284">
        <v>9300000</v>
      </c>
      <c r="U69" s="258">
        <f>T69*1.12</f>
        <v>10416000.000000002</v>
      </c>
      <c r="V69" s="286" t="s">
        <v>2390</v>
      </c>
      <c r="W69" s="286"/>
      <c r="X69" s="286"/>
    </row>
    <row r="70" spans="1:24" ht="76.5" customHeight="1">
      <c r="A70" s="286" t="s">
        <v>1662</v>
      </c>
      <c r="B70" s="285" t="s">
        <v>32</v>
      </c>
      <c r="C70" s="281" t="s">
        <v>230</v>
      </c>
      <c r="D70" s="281" t="s">
        <v>231</v>
      </c>
      <c r="E70" s="289" t="s">
        <v>232</v>
      </c>
      <c r="F70" s="267" t="s">
        <v>1988</v>
      </c>
      <c r="G70" s="286" t="s">
        <v>332</v>
      </c>
      <c r="H70" s="287">
        <v>100</v>
      </c>
      <c r="I70" s="282" t="s">
        <v>78</v>
      </c>
      <c r="J70" s="285" t="s">
        <v>276</v>
      </c>
      <c r="K70" s="283" t="s">
        <v>2286</v>
      </c>
      <c r="L70" s="285" t="s">
        <v>2358</v>
      </c>
      <c r="M70" s="282" t="s">
        <v>275</v>
      </c>
      <c r="N70" s="244" t="s">
        <v>1601</v>
      </c>
      <c r="O70" s="277" t="s">
        <v>331</v>
      </c>
      <c r="P70" s="286" t="s">
        <v>271</v>
      </c>
      <c r="Q70" s="281" t="s">
        <v>272</v>
      </c>
      <c r="R70" s="279">
        <f>U70/S70</f>
        <v>13411.659130434782</v>
      </c>
      <c r="S70" s="7">
        <v>115</v>
      </c>
      <c r="T70" s="284">
        <v>1377090</v>
      </c>
      <c r="U70" s="258">
        <f>T70*1.12</f>
        <v>1542340.8</v>
      </c>
      <c r="V70" s="286" t="s">
        <v>2390</v>
      </c>
      <c r="W70" s="286"/>
      <c r="X70" s="286"/>
    </row>
    <row r="71" spans="1:24" ht="76.5" customHeight="1">
      <c r="A71" s="286" t="s">
        <v>1663</v>
      </c>
      <c r="B71" s="285" t="s">
        <v>32</v>
      </c>
      <c r="C71" s="281" t="s">
        <v>230</v>
      </c>
      <c r="D71" s="281" t="s">
        <v>231</v>
      </c>
      <c r="E71" s="281" t="s">
        <v>232</v>
      </c>
      <c r="F71" s="261" t="s">
        <v>233</v>
      </c>
      <c r="G71" s="286" t="s">
        <v>332</v>
      </c>
      <c r="H71" s="287">
        <v>100</v>
      </c>
      <c r="I71" s="282" t="s">
        <v>78</v>
      </c>
      <c r="J71" s="285" t="s">
        <v>276</v>
      </c>
      <c r="K71" s="283" t="s">
        <v>2286</v>
      </c>
      <c r="L71" s="285" t="s">
        <v>2358</v>
      </c>
      <c r="M71" s="282" t="s">
        <v>275</v>
      </c>
      <c r="N71" s="244" t="s">
        <v>1601</v>
      </c>
      <c r="O71" s="277" t="s">
        <v>331</v>
      </c>
      <c r="P71" s="286" t="s">
        <v>271</v>
      </c>
      <c r="Q71" s="281" t="s">
        <v>272</v>
      </c>
      <c r="R71" s="279">
        <f aca="true" t="shared" si="3" ref="R71:R76">T71/S71</f>
        <v>12895.826086956522</v>
      </c>
      <c r="S71" s="7">
        <v>115</v>
      </c>
      <c r="T71" s="284">
        <v>1483020</v>
      </c>
      <c r="U71" s="258">
        <f t="shared" si="0"/>
        <v>1660982.4000000001</v>
      </c>
      <c r="V71" s="286" t="s">
        <v>2390</v>
      </c>
      <c r="W71" s="286" t="s">
        <v>1973</v>
      </c>
      <c r="X71" s="286"/>
    </row>
    <row r="72" spans="1:24" ht="76.5" customHeight="1">
      <c r="A72" s="286" t="s">
        <v>1664</v>
      </c>
      <c r="B72" s="285" t="s">
        <v>32</v>
      </c>
      <c r="C72" s="281" t="s">
        <v>230</v>
      </c>
      <c r="D72" s="281" t="s">
        <v>231</v>
      </c>
      <c r="E72" s="281" t="s">
        <v>232</v>
      </c>
      <c r="F72" s="261" t="s">
        <v>234</v>
      </c>
      <c r="G72" s="286" t="s">
        <v>332</v>
      </c>
      <c r="H72" s="287">
        <v>100</v>
      </c>
      <c r="I72" s="282" t="s">
        <v>78</v>
      </c>
      <c r="J72" s="285" t="s">
        <v>276</v>
      </c>
      <c r="K72" s="283" t="s">
        <v>2286</v>
      </c>
      <c r="L72" s="285" t="s">
        <v>2358</v>
      </c>
      <c r="M72" s="282" t="s">
        <v>275</v>
      </c>
      <c r="N72" s="244" t="s">
        <v>1601</v>
      </c>
      <c r="O72" s="277" t="s">
        <v>331</v>
      </c>
      <c r="P72" s="286" t="s">
        <v>271</v>
      </c>
      <c r="Q72" s="281" t="s">
        <v>272</v>
      </c>
      <c r="R72" s="279">
        <f t="shared" si="3"/>
        <v>9211.304347826086</v>
      </c>
      <c r="S72" s="7">
        <v>115</v>
      </c>
      <c r="T72" s="284">
        <v>1059300</v>
      </c>
      <c r="U72" s="258">
        <f t="shared" si="0"/>
        <v>1186416</v>
      </c>
      <c r="V72" s="286" t="s">
        <v>2390</v>
      </c>
      <c r="W72" s="286" t="s">
        <v>1973</v>
      </c>
      <c r="X72" s="286"/>
    </row>
    <row r="73" spans="1:24" ht="76.5" customHeight="1">
      <c r="A73" s="286" t="s">
        <v>1665</v>
      </c>
      <c r="B73" s="285" t="s">
        <v>32</v>
      </c>
      <c r="C73" s="281" t="s">
        <v>235</v>
      </c>
      <c r="D73" s="281" t="s">
        <v>228</v>
      </c>
      <c r="E73" s="281" t="s">
        <v>236</v>
      </c>
      <c r="F73" s="261" t="s">
        <v>237</v>
      </c>
      <c r="G73" s="286" t="s">
        <v>332</v>
      </c>
      <c r="H73" s="287">
        <v>100</v>
      </c>
      <c r="I73" s="282" t="s">
        <v>78</v>
      </c>
      <c r="J73" s="285" t="s">
        <v>276</v>
      </c>
      <c r="K73" s="283" t="s">
        <v>2286</v>
      </c>
      <c r="L73" s="285" t="s">
        <v>2358</v>
      </c>
      <c r="M73" s="282" t="s">
        <v>275</v>
      </c>
      <c r="N73" s="244" t="s">
        <v>1601</v>
      </c>
      <c r="O73" s="277" t="s">
        <v>331</v>
      </c>
      <c r="P73" s="286" t="s">
        <v>271</v>
      </c>
      <c r="Q73" s="281" t="s">
        <v>272</v>
      </c>
      <c r="R73" s="279">
        <f t="shared" si="3"/>
        <v>2738.595191140777</v>
      </c>
      <c r="S73" s="7">
        <v>131.84</v>
      </c>
      <c r="T73" s="284">
        <v>361056.39</v>
      </c>
      <c r="U73" s="258">
        <f t="shared" si="0"/>
        <v>404383.15680000006</v>
      </c>
      <c r="V73" s="286" t="s">
        <v>2390</v>
      </c>
      <c r="W73" s="286" t="s">
        <v>1973</v>
      </c>
      <c r="X73" s="286"/>
    </row>
    <row r="74" spans="1:25" s="305" customFormat="1" ht="76.5" customHeight="1">
      <c r="A74" s="295" t="s">
        <v>1666</v>
      </c>
      <c r="B74" s="296" t="s">
        <v>32</v>
      </c>
      <c r="C74" s="297" t="s">
        <v>2398</v>
      </c>
      <c r="D74" s="297" t="s">
        <v>238</v>
      </c>
      <c r="E74" s="297" t="s">
        <v>2399</v>
      </c>
      <c r="F74" s="337" t="s">
        <v>261</v>
      </c>
      <c r="G74" s="295" t="s">
        <v>332</v>
      </c>
      <c r="H74" s="299">
        <v>100</v>
      </c>
      <c r="I74" s="300" t="s">
        <v>78</v>
      </c>
      <c r="J74" s="296" t="s">
        <v>276</v>
      </c>
      <c r="K74" s="301" t="s">
        <v>2286</v>
      </c>
      <c r="L74" s="296" t="s">
        <v>2358</v>
      </c>
      <c r="M74" s="300" t="s">
        <v>275</v>
      </c>
      <c r="N74" s="302" t="s">
        <v>1601</v>
      </c>
      <c r="O74" s="3" t="s">
        <v>331</v>
      </c>
      <c r="P74" s="295" t="s">
        <v>271</v>
      </c>
      <c r="Q74" s="297" t="s">
        <v>272</v>
      </c>
      <c r="R74" s="307">
        <f t="shared" si="3"/>
        <v>156041.66666666666</v>
      </c>
      <c r="S74" s="335">
        <v>45</v>
      </c>
      <c r="T74" s="303">
        <v>7021875</v>
      </c>
      <c r="U74" s="309">
        <f t="shared" si="0"/>
        <v>7864500.000000001</v>
      </c>
      <c r="V74" s="295" t="s">
        <v>2390</v>
      </c>
      <c r="W74" s="295" t="s">
        <v>1973</v>
      </c>
      <c r="X74" s="295"/>
      <c r="Y74" s="305" t="s">
        <v>2751</v>
      </c>
    </row>
    <row r="75" spans="1:25" s="305" customFormat="1" ht="76.5" customHeight="1">
      <c r="A75" s="295" t="s">
        <v>1667</v>
      </c>
      <c r="B75" s="296" t="s">
        <v>32</v>
      </c>
      <c r="C75" s="297" t="s">
        <v>2398</v>
      </c>
      <c r="D75" s="297" t="s">
        <v>238</v>
      </c>
      <c r="E75" s="297" t="s">
        <v>2399</v>
      </c>
      <c r="F75" s="337" t="s">
        <v>262</v>
      </c>
      <c r="G75" s="295" t="s">
        <v>332</v>
      </c>
      <c r="H75" s="299">
        <v>100</v>
      </c>
      <c r="I75" s="300" t="s">
        <v>78</v>
      </c>
      <c r="J75" s="296" t="s">
        <v>276</v>
      </c>
      <c r="K75" s="301" t="s">
        <v>2286</v>
      </c>
      <c r="L75" s="296" t="s">
        <v>2358</v>
      </c>
      <c r="M75" s="300" t="s">
        <v>275</v>
      </c>
      <c r="N75" s="302" t="s">
        <v>1601</v>
      </c>
      <c r="O75" s="3" t="s">
        <v>331</v>
      </c>
      <c r="P75" s="295" t="s">
        <v>271</v>
      </c>
      <c r="Q75" s="297" t="s">
        <v>272</v>
      </c>
      <c r="R75" s="307">
        <f t="shared" si="3"/>
        <v>190329.35977777778</v>
      </c>
      <c r="S75" s="335">
        <v>45</v>
      </c>
      <c r="T75" s="303">
        <v>8564821.19</v>
      </c>
      <c r="U75" s="309">
        <f t="shared" si="0"/>
        <v>9592599.7328</v>
      </c>
      <c r="V75" s="295" t="s">
        <v>2390</v>
      </c>
      <c r="W75" s="295" t="s">
        <v>1973</v>
      </c>
      <c r="X75" s="295"/>
      <c r="Y75" s="305" t="s">
        <v>2750</v>
      </c>
    </row>
    <row r="76" spans="1:25" s="305" customFormat="1" ht="76.5" customHeight="1">
      <c r="A76" s="295" t="s">
        <v>1668</v>
      </c>
      <c r="B76" s="296" t="s">
        <v>32</v>
      </c>
      <c r="C76" s="297" t="s">
        <v>2398</v>
      </c>
      <c r="D76" s="297" t="s">
        <v>238</v>
      </c>
      <c r="E76" s="297" t="s">
        <v>2399</v>
      </c>
      <c r="F76" s="337" t="s">
        <v>263</v>
      </c>
      <c r="G76" s="295" t="s">
        <v>332</v>
      </c>
      <c r="H76" s="299">
        <v>100</v>
      </c>
      <c r="I76" s="300" t="s">
        <v>78</v>
      </c>
      <c r="J76" s="296" t="s">
        <v>276</v>
      </c>
      <c r="K76" s="301" t="s">
        <v>2286</v>
      </c>
      <c r="L76" s="296" t="s">
        <v>2358</v>
      </c>
      <c r="M76" s="300" t="s">
        <v>275</v>
      </c>
      <c r="N76" s="302" t="s">
        <v>1601</v>
      </c>
      <c r="O76" s="3" t="s">
        <v>331</v>
      </c>
      <c r="P76" s="295" t="s">
        <v>271</v>
      </c>
      <c r="Q76" s="297" t="s">
        <v>272</v>
      </c>
      <c r="R76" s="307">
        <f t="shared" si="3"/>
        <v>140633.20555555556</v>
      </c>
      <c r="S76" s="335">
        <v>45</v>
      </c>
      <c r="T76" s="303">
        <v>6328494.25</v>
      </c>
      <c r="U76" s="309">
        <f t="shared" si="0"/>
        <v>7087913.5600000005</v>
      </c>
      <c r="V76" s="295" t="s">
        <v>2390</v>
      </c>
      <c r="W76" s="295" t="s">
        <v>1973</v>
      </c>
      <c r="X76" s="295"/>
      <c r="Y76" s="305" t="s">
        <v>2749</v>
      </c>
    </row>
    <row r="77" spans="1:24" ht="76.5" customHeight="1">
      <c r="A77" s="286" t="s">
        <v>1669</v>
      </c>
      <c r="B77" s="285" t="s">
        <v>32</v>
      </c>
      <c r="C77" s="281" t="s">
        <v>2699</v>
      </c>
      <c r="D77" s="281" t="s">
        <v>238</v>
      </c>
      <c r="E77" s="281" t="s">
        <v>2399</v>
      </c>
      <c r="F77" s="267" t="s">
        <v>1989</v>
      </c>
      <c r="G77" s="286" t="s">
        <v>332</v>
      </c>
      <c r="H77" s="287">
        <v>100</v>
      </c>
      <c r="I77" s="282" t="s">
        <v>78</v>
      </c>
      <c r="J77" s="285" t="s">
        <v>276</v>
      </c>
      <c r="K77" s="283" t="s">
        <v>2286</v>
      </c>
      <c r="L77" s="285" t="s">
        <v>2358</v>
      </c>
      <c r="M77" s="282" t="s">
        <v>275</v>
      </c>
      <c r="N77" s="244" t="s">
        <v>1601</v>
      </c>
      <c r="O77" s="277" t="s">
        <v>331</v>
      </c>
      <c r="P77" s="286" t="s">
        <v>2701</v>
      </c>
      <c r="Q77" s="291" t="s">
        <v>2700</v>
      </c>
      <c r="R77" s="292">
        <v>170.6185</v>
      </c>
      <c r="S77" s="290">
        <v>9000</v>
      </c>
      <c r="T77" s="284">
        <f>S77*R77</f>
        <v>1535566.5</v>
      </c>
      <c r="U77" s="258">
        <f>T77*1.12</f>
        <v>1719834.4800000002</v>
      </c>
      <c r="V77" s="286" t="s">
        <v>2390</v>
      </c>
      <c r="W77" s="286" t="s">
        <v>1973</v>
      </c>
      <c r="X77" s="286"/>
    </row>
    <row r="78" spans="1:24" ht="76.5" customHeight="1">
      <c r="A78" s="286" t="s">
        <v>1670</v>
      </c>
      <c r="B78" s="285" t="s">
        <v>32</v>
      </c>
      <c r="C78" s="281" t="s">
        <v>2699</v>
      </c>
      <c r="D78" s="281" t="s">
        <v>238</v>
      </c>
      <c r="E78" s="281" t="s">
        <v>2399</v>
      </c>
      <c r="F78" s="267" t="s">
        <v>1990</v>
      </c>
      <c r="G78" s="286" t="s">
        <v>332</v>
      </c>
      <c r="H78" s="287">
        <v>100</v>
      </c>
      <c r="I78" s="282" t="s">
        <v>78</v>
      </c>
      <c r="J78" s="285" t="s">
        <v>276</v>
      </c>
      <c r="K78" s="283" t="s">
        <v>2286</v>
      </c>
      <c r="L78" s="285" t="s">
        <v>2358</v>
      </c>
      <c r="M78" s="282" t="s">
        <v>275</v>
      </c>
      <c r="N78" s="244" t="s">
        <v>1601</v>
      </c>
      <c r="O78" s="277" t="s">
        <v>331</v>
      </c>
      <c r="P78" s="286" t="s">
        <v>2701</v>
      </c>
      <c r="Q78" s="291" t="s">
        <v>2700</v>
      </c>
      <c r="R78" s="292">
        <v>170.6185</v>
      </c>
      <c r="S78" s="290">
        <v>9000</v>
      </c>
      <c r="T78" s="284">
        <f>S78*R78</f>
        <v>1535566.5</v>
      </c>
      <c r="U78" s="258">
        <f>T78*1.12</f>
        <v>1719834.4800000002</v>
      </c>
      <c r="V78" s="286" t="s">
        <v>2390</v>
      </c>
      <c r="W78" s="286" t="s">
        <v>1973</v>
      </c>
      <c r="X78" s="286"/>
    </row>
    <row r="79" spans="1:25" s="305" customFormat="1" ht="76.5" customHeight="1">
      <c r="A79" s="295" t="s">
        <v>1671</v>
      </c>
      <c r="B79" s="296" t="s">
        <v>32</v>
      </c>
      <c r="C79" s="297" t="s">
        <v>2400</v>
      </c>
      <c r="D79" s="297" t="s">
        <v>2401</v>
      </c>
      <c r="E79" s="297" t="s">
        <v>2402</v>
      </c>
      <c r="F79" s="3" t="s">
        <v>1991</v>
      </c>
      <c r="G79" s="295" t="s">
        <v>364</v>
      </c>
      <c r="H79" s="299">
        <v>0</v>
      </c>
      <c r="I79" s="300" t="s">
        <v>78</v>
      </c>
      <c r="J79" s="296" t="s">
        <v>276</v>
      </c>
      <c r="K79" s="301" t="s">
        <v>2286</v>
      </c>
      <c r="L79" s="296" t="s">
        <v>277</v>
      </c>
      <c r="M79" s="300" t="s">
        <v>275</v>
      </c>
      <c r="N79" s="302" t="s">
        <v>2287</v>
      </c>
      <c r="O79" s="3" t="s">
        <v>337</v>
      </c>
      <c r="P79" s="307" t="s">
        <v>267</v>
      </c>
      <c r="Q79" s="246" t="s">
        <v>378</v>
      </c>
      <c r="R79" s="303">
        <v>8</v>
      </c>
      <c r="S79" s="331">
        <v>600</v>
      </c>
      <c r="T79" s="303">
        <f>S79*R79</f>
        <v>4800</v>
      </c>
      <c r="U79" s="309">
        <f>T79*1.12</f>
        <v>5376.000000000001</v>
      </c>
      <c r="V79" s="295"/>
      <c r="W79" s="295" t="s">
        <v>1973</v>
      </c>
      <c r="X79" s="295"/>
      <c r="Y79" s="305" t="s">
        <v>357</v>
      </c>
    </row>
    <row r="80" spans="1:25" s="305" customFormat="1" ht="76.5" customHeight="1">
      <c r="A80" s="295" t="s">
        <v>1672</v>
      </c>
      <c r="B80" s="296" t="s">
        <v>32</v>
      </c>
      <c r="C80" s="297" t="s">
        <v>2382</v>
      </c>
      <c r="D80" s="297" t="s">
        <v>2383</v>
      </c>
      <c r="E80" s="297" t="s">
        <v>2384</v>
      </c>
      <c r="F80" s="3" t="s">
        <v>2195</v>
      </c>
      <c r="G80" s="295" t="s">
        <v>364</v>
      </c>
      <c r="H80" s="299">
        <v>0</v>
      </c>
      <c r="I80" s="300" t="s">
        <v>78</v>
      </c>
      <c r="J80" s="296" t="s">
        <v>276</v>
      </c>
      <c r="K80" s="301" t="s">
        <v>2286</v>
      </c>
      <c r="L80" s="296" t="s">
        <v>277</v>
      </c>
      <c r="M80" s="300" t="s">
        <v>275</v>
      </c>
      <c r="N80" s="302" t="s">
        <v>2287</v>
      </c>
      <c r="O80" s="3" t="s">
        <v>337</v>
      </c>
      <c r="P80" s="307" t="s">
        <v>267</v>
      </c>
      <c r="Q80" s="246" t="s">
        <v>378</v>
      </c>
      <c r="R80" s="303">
        <v>15</v>
      </c>
      <c r="S80" s="331">
        <v>29400</v>
      </c>
      <c r="T80" s="303">
        <f aca="true" t="shared" si="4" ref="T80:T129">S80*R80</f>
        <v>441000</v>
      </c>
      <c r="U80" s="303">
        <f t="shared" si="0"/>
        <v>493920.00000000006</v>
      </c>
      <c r="V80" s="295"/>
      <c r="W80" s="295" t="s">
        <v>1973</v>
      </c>
      <c r="X80" s="295"/>
      <c r="Y80" s="305" t="s">
        <v>357</v>
      </c>
    </row>
    <row r="81" spans="1:25" s="305" customFormat="1" ht="76.5" customHeight="1">
      <c r="A81" s="295" t="s">
        <v>1673</v>
      </c>
      <c r="B81" s="296" t="s">
        <v>32</v>
      </c>
      <c r="C81" s="297" t="s">
        <v>2385</v>
      </c>
      <c r="D81" s="297" t="s">
        <v>2383</v>
      </c>
      <c r="E81" s="297" t="s">
        <v>2386</v>
      </c>
      <c r="F81" s="3" t="s">
        <v>2196</v>
      </c>
      <c r="G81" s="295" t="s">
        <v>364</v>
      </c>
      <c r="H81" s="299">
        <v>0</v>
      </c>
      <c r="I81" s="300" t="s">
        <v>78</v>
      </c>
      <c r="J81" s="296" t="s">
        <v>276</v>
      </c>
      <c r="K81" s="301" t="s">
        <v>2286</v>
      </c>
      <c r="L81" s="296" t="s">
        <v>277</v>
      </c>
      <c r="M81" s="300" t="s">
        <v>275</v>
      </c>
      <c r="N81" s="302" t="s">
        <v>2287</v>
      </c>
      <c r="O81" s="3" t="s">
        <v>337</v>
      </c>
      <c r="P81" s="307" t="s">
        <v>267</v>
      </c>
      <c r="Q81" s="246" t="s">
        <v>378</v>
      </c>
      <c r="R81" s="303">
        <v>10</v>
      </c>
      <c r="S81" s="331">
        <v>29400</v>
      </c>
      <c r="T81" s="303">
        <f t="shared" si="4"/>
        <v>294000</v>
      </c>
      <c r="U81" s="309">
        <f aca="true" t="shared" si="5" ref="U81:U129">T81*1.12</f>
        <v>329280.00000000006</v>
      </c>
      <c r="V81" s="295"/>
      <c r="W81" s="295" t="s">
        <v>1973</v>
      </c>
      <c r="X81" s="295"/>
      <c r="Y81" s="305" t="s">
        <v>357</v>
      </c>
    </row>
    <row r="82" spans="1:25" s="305" customFormat="1" ht="76.5" customHeight="1">
      <c r="A82" s="295" t="s">
        <v>1674</v>
      </c>
      <c r="B82" s="296" t="s">
        <v>32</v>
      </c>
      <c r="C82" s="297" t="s">
        <v>2387</v>
      </c>
      <c r="D82" s="297" t="s">
        <v>2388</v>
      </c>
      <c r="E82" s="297" t="s">
        <v>2389</v>
      </c>
      <c r="F82" s="3" t="s">
        <v>2197</v>
      </c>
      <c r="G82" s="295" t="s">
        <v>364</v>
      </c>
      <c r="H82" s="299">
        <v>0</v>
      </c>
      <c r="I82" s="300" t="s">
        <v>78</v>
      </c>
      <c r="J82" s="296" t="s">
        <v>276</v>
      </c>
      <c r="K82" s="301" t="s">
        <v>2286</v>
      </c>
      <c r="L82" s="296" t="s">
        <v>277</v>
      </c>
      <c r="M82" s="300" t="s">
        <v>275</v>
      </c>
      <c r="N82" s="302" t="s">
        <v>2287</v>
      </c>
      <c r="O82" s="3" t="s">
        <v>337</v>
      </c>
      <c r="P82" s="307" t="s">
        <v>267</v>
      </c>
      <c r="Q82" s="246" t="s">
        <v>378</v>
      </c>
      <c r="R82" s="303">
        <v>1</v>
      </c>
      <c r="S82" s="331">
        <v>171500</v>
      </c>
      <c r="T82" s="303">
        <f t="shared" si="4"/>
        <v>171500</v>
      </c>
      <c r="U82" s="303">
        <f t="shared" si="5"/>
        <v>192080.00000000003</v>
      </c>
      <c r="V82" s="295"/>
      <c r="W82" s="295" t="s">
        <v>1973</v>
      </c>
      <c r="X82" s="295"/>
      <c r="Y82" s="305" t="s">
        <v>357</v>
      </c>
    </row>
    <row r="83" spans="1:25" s="305" customFormat="1" ht="76.5" customHeight="1">
      <c r="A83" s="295" t="s">
        <v>1675</v>
      </c>
      <c r="B83" s="296" t="s">
        <v>32</v>
      </c>
      <c r="C83" s="297" t="s">
        <v>2403</v>
      </c>
      <c r="D83" s="297" t="s">
        <v>2388</v>
      </c>
      <c r="E83" s="297" t="s">
        <v>2404</v>
      </c>
      <c r="F83" s="3" t="s">
        <v>2198</v>
      </c>
      <c r="G83" s="295" t="s">
        <v>364</v>
      </c>
      <c r="H83" s="299">
        <v>0</v>
      </c>
      <c r="I83" s="300" t="s">
        <v>78</v>
      </c>
      <c r="J83" s="296" t="s">
        <v>276</v>
      </c>
      <c r="K83" s="301" t="s">
        <v>2286</v>
      </c>
      <c r="L83" s="296" t="s">
        <v>277</v>
      </c>
      <c r="M83" s="300" t="s">
        <v>275</v>
      </c>
      <c r="N83" s="302" t="s">
        <v>2287</v>
      </c>
      <c r="O83" s="3" t="s">
        <v>337</v>
      </c>
      <c r="P83" s="307" t="s">
        <v>267</v>
      </c>
      <c r="Q83" s="246" t="s">
        <v>378</v>
      </c>
      <c r="R83" s="303">
        <v>1</v>
      </c>
      <c r="S83" s="331">
        <v>185500</v>
      </c>
      <c r="T83" s="303">
        <f t="shared" si="4"/>
        <v>185500</v>
      </c>
      <c r="U83" s="303">
        <f t="shared" si="5"/>
        <v>207760.00000000003</v>
      </c>
      <c r="V83" s="295"/>
      <c r="W83" s="295" t="s">
        <v>1973</v>
      </c>
      <c r="X83" s="295"/>
      <c r="Y83" s="305" t="s">
        <v>357</v>
      </c>
    </row>
    <row r="84" spans="1:25" s="305" customFormat="1" ht="76.5" customHeight="1">
      <c r="A84" s="295" t="s">
        <v>1676</v>
      </c>
      <c r="B84" s="296" t="s">
        <v>32</v>
      </c>
      <c r="C84" s="332" t="s">
        <v>2704</v>
      </c>
      <c r="D84" s="332" t="s">
        <v>2702</v>
      </c>
      <c r="E84" s="332" t="s">
        <v>2703</v>
      </c>
      <c r="F84" s="3" t="s">
        <v>2199</v>
      </c>
      <c r="G84" s="295" t="s">
        <v>364</v>
      </c>
      <c r="H84" s="299">
        <v>0</v>
      </c>
      <c r="I84" s="300" t="s">
        <v>78</v>
      </c>
      <c r="J84" s="296" t="s">
        <v>276</v>
      </c>
      <c r="K84" s="301" t="s">
        <v>2286</v>
      </c>
      <c r="L84" s="296" t="s">
        <v>277</v>
      </c>
      <c r="M84" s="300" t="s">
        <v>275</v>
      </c>
      <c r="N84" s="302" t="s">
        <v>2287</v>
      </c>
      <c r="O84" s="3" t="s">
        <v>337</v>
      </c>
      <c r="P84" s="307" t="s">
        <v>267</v>
      </c>
      <c r="Q84" s="246" t="s">
        <v>378</v>
      </c>
      <c r="R84" s="303">
        <v>2</v>
      </c>
      <c r="S84" s="331">
        <v>17500</v>
      </c>
      <c r="T84" s="303">
        <f t="shared" si="4"/>
        <v>35000</v>
      </c>
      <c r="U84" s="303">
        <f t="shared" si="5"/>
        <v>39200.00000000001</v>
      </c>
      <c r="V84" s="295"/>
      <c r="W84" s="295" t="s">
        <v>1973</v>
      </c>
      <c r="X84" s="295"/>
      <c r="Y84" s="305" t="s">
        <v>357</v>
      </c>
    </row>
    <row r="85" spans="1:25" s="305" customFormat="1" ht="76.5" customHeight="1">
      <c r="A85" s="295" t="s">
        <v>1677</v>
      </c>
      <c r="B85" s="296" t="s">
        <v>32</v>
      </c>
      <c r="C85" s="297" t="s">
        <v>2405</v>
      </c>
      <c r="D85" s="297" t="s">
        <v>2406</v>
      </c>
      <c r="E85" s="297" t="s">
        <v>2407</v>
      </c>
      <c r="F85" s="3" t="s">
        <v>2200</v>
      </c>
      <c r="G85" s="295" t="s">
        <v>364</v>
      </c>
      <c r="H85" s="299">
        <v>0</v>
      </c>
      <c r="I85" s="300" t="s">
        <v>78</v>
      </c>
      <c r="J85" s="296" t="s">
        <v>276</v>
      </c>
      <c r="K85" s="301" t="s">
        <v>2286</v>
      </c>
      <c r="L85" s="296" t="s">
        <v>277</v>
      </c>
      <c r="M85" s="300" t="s">
        <v>275</v>
      </c>
      <c r="N85" s="302" t="s">
        <v>2287</v>
      </c>
      <c r="O85" s="3" t="s">
        <v>337</v>
      </c>
      <c r="P85" s="307" t="s">
        <v>267</v>
      </c>
      <c r="Q85" s="246" t="s">
        <v>378</v>
      </c>
      <c r="R85" s="303">
        <v>1</v>
      </c>
      <c r="S85" s="331">
        <v>160000</v>
      </c>
      <c r="T85" s="303">
        <f t="shared" si="4"/>
        <v>160000</v>
      </c>
      <c r="U85" s="309">
        <f t="shared" si="5"/>
        <v>179200.00000000003</v>
      </c>
      <c r="V85" s="295"/>
      <c r="W85" s="295" t="s">
        <v>1973</v>
      </c>
      <c r="X85" s="295"/>
      <c r="Y85" s="305" t="s">
        <v>357</v>
      </c>
    </row>
    <row r="86" spans="1:25" s="305" customFormat="1" ht="76.5" customHeight="1">
      <c r="A86" s="295" t="s">
        <v>1678</v>
      </c>
      <c r="B86" s="296" t="s">
        <v>32</v>
      </c>
      <c r="C86" s="297" t="s">
        <v>2408</v>
      </c>
      <c r="D86" s="297" t="s">
        <v>2409</v>
      </c>
      <c r="E86" s="297" t="s">
        <v>2410</v>
      </c>
      <c r="F86" s="3" t="s">
        <v>2201</v>
      </c>
      <c r="G86" s="295" t="s">
        <v>364</v>
      </c>
      <c r="H86" s="299">
        <v>0</v>
      </c>
      <c r="I86" s="300" t="s">
        <v>78</v>
      </c>
      <c r="J86" s="296" t="s">
        <v>276</v>
      </c>
      <c r="K86" s="301" t="s">
        <v>2286</v>
      </c>
      <c r="L86" s="296" t="s">
        <v>277</v>
      </c>
      <c r="M86" s="300" t="s">
        <v>275</v>
      </c>
      <c r="N86" s="302" t="s">
        <v>2287</v>
      </c>
      <c r="O86" s="3" t="s">
        <v>337</v>
      </c>
      <c r="P86" s="307" t="s">
        <v>267</v>
      </c>
      <c r="Q86" s="246" t="s">
        <v>378</v>
      </c>
      <c r="R86" s="303">
        <v>1</v>
      </c>
      <c r="S86" s="331">
        <v>52500</v>
      </c>
      <c r="T86" s="303">
        <f t="shared" si="4"/>
        <v>52500</v>
      </c>
      <c r="U86" s="303">
        <f t="shared" si="5"/>
        <v>58800.00000000001</v>
      </c>
      <c r="V86" s="295"/>
      <c r="W86" s="295" t="s">
        <v>1973</v>
      </c>
      <c r="X86" s="295"/>
      <c r="Y86" s="305" t="s">
        <v>357</v>
      </c>
    </row>
    <row r="87" spans="1:25" s="305" customFormat="1" ht="76.5" customHeight="1">
      <c r="A87" s="295" t="s">
        <v>1679</v>
      </c>
      <c r="B87" s="296" t="s">
        <v>32</v>
      </c>
      <c r="C87" s="297" t="s">
        <v>2411</v>
      </c>
      <c r="D87" s="297" t="s">
        <v>2409</v>
      </c>
      <c r="E87" s="297" t="s">
        <v>2412</v>
      </c>
      <c r="F87" s="3" t="s">
        <v>2202</v>
      </c>
      <c r="G87" s="295" t="s">
        <v>364</v>
      </c>
      <c r="H87" s="299">
        <v>0</v>
      </c>
      <c r="I87" s="300" t="s">
        <v>78</v>
      </c>
      <c r="J87" s="296" t="s">
        <v>276</v>
      </c>
      <c r="K87" s="301" t="s">
        <v>2286</v>
      </c>
      <c r="L87" s="296" t="s">
        <v>277</v>
      </c>
      <c r="M87" s="300" t="s">
        <v>275</v>
      </c>
      <c r="N87" s="302" t="s">
        <v>2287</v>
      </c>
      <c r="O87" s="3" t="s">
        <v>337</v>
      </c>
      <c r="P87" s="307" t="s">
        <v>267</v>
      </c>
      <c r="Q87" s="246" t="s">
        <v>378</v>
      </c>
      <c r="R87" s="303">
        <v>1</v>
      </c>
      <c r="S87" s="331">
        <v>35000</v>
      </c>
      <c r="T87" s="303">
        <f t="shared" si="4"/>
        <v>35000</v>
      </c>
      <c r="U87" s="303">
        <f t="shared" si="5"/>
        <v>39200.00000000001</v>
      </c>
      <c r="V87" s="295"/>
      <c r="W87" s="295" t="s">
        <v>1973</v>
      </c>
      <c r="X87" s="295"/>
      <c r="Y87" s="305" t="s">
        <v>357</v>
      </c>
    </row>
    <row r="88" spans="1:25" s="305" customFormat="1" ht="76.5" customHeight="1">
      <c r="A88" s="295" t="s">
        <v>1680</v>
      </c>
      <c r="B88" s="296" t="s">
        <v>32</v>
      </c>
      <c r="C88" s="297" t="s">
        <v>2408</v>
      </c>
      <c r="D88" s="297" t="s">
        <v>2409</v>
      </c>
      <c r="E88" s="297" t="s">
        <v>2410</v>
      </c>
      <c r="F88" s="3" t="s">
        <v>2203</v>
      </c>
      <c r="G88" s="295" t="s">
        <v>364</v>
      </c>
      <c r="H88" s="299">
        <v>0</v>
      </c>
      <c r="I88" s="300" t="s">
        <v>78</v>
      </c>
      <c r="J88" s="296" t="s">
        <v>276</v>
      </c>
      <c r="K88" s="301" t="s">
        <v>2286</v>
      </c>
      <c r="L88" s="296" t="s">
        <v>277</v>
      </c>
      <c r="M88" s="300" t="s">
        <v>275</v>
      </c>
      <c r="N88" s="302" t="s">
        <v>2287</v>
      </c>
      <c r="O88" s="3" t="s">
        <v>337</v>
      </c>
      <c r="P88" s="307" t="s">
        <v>267</v>
      </c>
      <c r="Q88" s="246" t="s">
        <v>378</v>
      </c>
      <c r="R88" s="303">
        <v>1</v>
      </c>
      <c r="S88" s="331">
        <v>50500</v>
      </c>
      <c r="T88" s="303">
        <f t="shared" si="4"/>
        <v>50500</v>
      </c>
      <c r="U88" s="303">
        <f t="shared" si="5"/>
        <v>56560.00000000001</v>
      </c>
      <c r="V88" s="295"/>
      <c r="W88" s="295" t="s">
        <v>1973</v>
      </c>
      <c r="X88" s="295"/>
      <c r="Y88" s="305" t="s">
        <v>357</v>
      </c>
    </row>
    <row r="89" spans="1:25" s="305" customFormat="1" ht="76.5" customHeight="1">
      <c r="A89" s="295" t="s">
        <v>1681</v>
      </c>
      <c r="B89" s="296" t="s">
        <v>32</v>
      </c>
      <c r="C89" s="297" t="s">
        <v>2411</v>
      </c>
      <c r="D89" s="297" t="s">
        <v>2409</v>
      </c>
      <c r="E89" s="297" t="s">
        <v>2412</v>
      </c>
      <c r="F89" s="3" t="s">
        <v>2204</v>
      </c>
      <c r="G89" s="295" t="s">
        <v>364</v>
      </c>
      <c r="H89" s="299">
        <v>0</v>
      </c>
      <c r="I89" s="300" t="s">
        <v>78</v>
      </c>
      <c r="J89" s="296" t="s">
        <v>276</v>
      </c>
      <c r="K89" s="301" t="s">
        <v>2286</v>
      </c>
      <c r="L89" s="296" t="s">
        <v>277</v>
      </c>
      <c r="M89" s="300" t="s">
        <v>275</v>
      </c>
      <c r="N89" s="302" t="s">
        <v>2287</v>
      </c>
      <c r="O89" s="3" t="s">
        <v>337</v>
      </c>
      <c r="P89" s="307" t="s">
        <v>267</v>
      </c>
      <c r="Q89" s="246" t="s">
        <v>378</v>
      </c>
      <c r="R89" s="303">
        <v>1</v>
      </c>
      <c r="S89" s="331">
        <v>33000</v>
      </c>
      <c r="T89" s="303">
        <f t="shared" si="4"/>
        <v>33000</v>
      </c>
      <c r="U89" s="303">
        <f t="shared" si="5"/>
        <v>36960</v>
      </c>
      <c r="V89" s="295"/>
      <c r="W89" s="295" t="s">
        <v>1973</v>
      </c>
      <c r="X89" s="295"/>
      <c r="Y89" s="305" t="s">
        <v>357</v>
      </c>
    </row>
    <row r="90" spans="1:25" s="305" customFormat="1" ht="76.5" customHeight="1">
      <c r="A90" s="295" t="s">
        <v>1682</v>
      </c>
      <c r="B90" s="296" t="s">
        <v>32</v>
      </c>
      <c r="C90" s="297" t="s">
        <v>2413</v>
      </c>
      <c r="D90" s="297" t="s">
        <v>248</v>
      </c>
      <c r="E90" s="297" t="s">
        <v>2414</v>
      </c>
      <c r="F90" s="3" t="s">
        <v>2205</v>
      </c>
      <c r="G90" s="295" t="s">
        <v>364</v>
      </c>
      <c r="H90" s="299">
        <v>0</v>
      </c>
      <c r="I90" s="300" t="s">
        <v>78</v>
      </c>
      <c r="J90" s="296" t="s">
        <v>276</v>
      </c>
      <c r="K90" s="301" t="s">
        <v>2286</v>
      </c>
      <c r="L90" s="296" t="s">
        <v>277</v>
      </c>
      <c r="M90" s="300" t="s">
        <v>275</v>
      </c>
      <c r="N90" s="302" t="s">
        <v>2287</v>
      </c>
      <c r="O90" s="3" t="s">
        <v>337</v>
      </c>
      <c r="P90" s="307" t="s">
        <v>267</v>
      </c>
      <c r="Q90" s="246" t="s">
        <v>378</v>
      </c>
      <c r="R90" s="303">
        <v>1</v>
      </c>
      <c r="S90" s="331">
        <v>85000</v>
      </c>
      <c r="T90" s="303">
        <f t="shared" si="4"/>
        <v>85000</v>
      </c>
      <c r="U90" s="309">
        <f t="shared" si="5"/>
        <v>95200.00000000001</v>
      </c>
      <c r="V90" s="295"/>
      <c r="W90" s="295" t="s">
        <v>1973</v>
      </c>
      <c r="X90" s="295"/>
      <c r="Y90" s="305" t="s">
        <v>357</v>
      </c>
    </row>
    <row r="91" spans="1:25" s="305" customFormat="1" ht="76.5" customHeight="1">
      <c r="A91" s="295" t="s">
        <v>1683</v>
      </c>
      <c r="B91" s="296" t="s">
        <v>32</v>
      </c>
      <c r="C91" s="297" t="s">
        <v>2415</v>
      </c>
      <c r="D91" s="297" t="s">
        <v>2416</v>
      </c>
      <c r="E91" s="297" t="s">
        <v>2417</v>
      </c>
      <c r="F91" s="3" t="s">
        <v>2206</v>
      </c>
      <c r="G91" s="295" t="s">
        <v>364</v>
      </c>
      <c r="H91" s="299">
        <v>0</v>
      </c>
      <c r="I91" s="300" t="s">
        <v>78</v>
      </c>
      <c r="J91" s="296" t="s">
        <v>276</v>
      </c>
      <c r="K91" s="301" t="s">
        <v>2286</v>
      </c>
      <c r="L91" s="296" t="s">
        <v>277</v>
      </c>
      <c r="M91" s="300" t="s">
        <v>275</v>
      </c>
      <c r="N91" s="302" t="s">
        <v>2287</v>
      </c>
      <c r="O91" s="3" t="s">
        <v>337</v>
      </c>
      <c r="P91" s="307" t="s">
        <v>267</v>
      </c>
      <c r="Q91" s="246" t="s">
        <v>378</v>
      </c>
      <c r="R91" s="303">
        <v>10</v>
      </c>
      <c r="S91" s="331">
        <v>1500</v>
      </c>
      <c r="T91" s="303">
        <f t="shared" si="4"/>
        <v>15000</v>
      </c>
      <c r="U91" s="309">
        <f t="shared" si="5"/>
        <v>16800</v>
      </c>
      <c r="V91" s="295"/>
      <c r="W91" s="295" t="s">
        <v>1973</v>
      </c>
      <c r="X91" s="295"/>
      <c r="Y91" s="305" t="s">
        <v>357</v>
      </c>
    </row>
    <row r="92" spans="1:25" s="305" customFormat="1" ht="76.5" customHeight="1">
      <c r="A92" s="295" t="s">
        <v>1684</v>
      </c>
      <c r="B92" s="296" t="s">
        <v>32</v>
      </c>
      <c r="C92" s="297" t="s">
        <v>2418</v>
      </c>
      <c r="D92" s="297" t="s">
        <v>251</v>
      </c>
      <c r="E92" s="297" t="s">
        <v>2419</v>
      </c>
      <c r="F92" s="3" t="s">
        <v>2207</v>
      </c>
      <c r="G92" s="295" t="s">
        <v>364</v>
      </c>
      <c r="H92" s="299">
        <v>0</v>
      </c>
      <c r="I92" s="300" t="s">
        <v>78</v>
      </c>
      <c r="J92" s="296" t="s">
        <v>276</v>
      </c>
      <c r="K92" s="301" t="s">
        <v>2286</v>
      </c>
      <c r="L92" s="296" t="s">
        <v>277</v>
      </c>
      <c r="M92" s="300" t="s">
        <v>275</v>
      </c>
      <c r="N92" s="302" t="s">
        <v>2287</v>
      </c>
      <c r="O92" s="3" t="s">
        <v>337</v>
      </c>
      <c r="P92" s="307" t="s">
        <v>267</v>
      </c>
      <c r="Q92" s="246" t="s">
        <v>378</v>
      </c>
      <c r="R92" s="303">
        <v>1</v>
      </c>
      <c r="S92" s="331">
        <v>245000</v>
      </c>
      <c r="T92" s="303">
        <f t="shared" si="4"/>
        <v>245000</v>
      </c>
      <c r="U92" s="309">
        <f t="shared" si="5"/>
        <v>274400</v>
      </c>
      <c r="V92" s="295"/>
      <c r="W92" s="295" t="s">
        <v>1973</v>
      </c>
      <c r="X92" s="295"/>
      <c r="Y92" s="305" t="s">
        <v>357</v>
      </c>
    </row>
    <row r="93" spans="1:25" s="305" customFormat="1" ht="76.5" customHeight="1">
      <c r="A93" s="295" t="s">
        <v>1685</v>
      </c>
      <c r="B93" s="296" t="s">
        <v>32</v>
      </c>
      <c r="C93" s="297" t="s">
        <v>2420</v>
      </c>
      <c r="D93" s="297" t="s">
        <v>2421</v>
      </c>
      <c r="E93" s="297" t="s">
        <v>2422</v>
      </c>
      <c r="F93" s="3" t="s">
        <v>2208</v>
      </c>
      <c r="G93" s="295" t="s">
        <v>364</v>
      </c>
      <c r="H93" s="299">
        <v>0</v>
      </c>
      <c r="I93" s="300" t="s">
        <v>78</v>
      </c>
      <c r="J93" s="296" t="s">
        <v>276</v>
      </c>
      <c r="K93" s="301" t="s">
        <v>2286</v>
      </c>
      <c r="L93" s="296" t="s">
        <v>277</v>
      </c>
      <c r="M93" s="300" t="s">
        <v>275</v>
      </c>
      <c r="N93" s="302" t="s">
        <v>2287</v>
      </c>
      <c r="O93" s="3" t="s">
        <v>337</v>
      </c>
      <c r="P93" s="307" t="s">
        <v>267</v>
      </c>
      <c r="Q93" s="246" t="s">
        <v>378</v>
      </c>
      <c r="R93" s="303">
        <v>1</v>
      </c>
      <c r="S93" s="331">
        <v>40000</v>
      </c>
      <c r="T93" s="303">
        <f t="shared" si="4"/>
        <v>40000</v>
      </c>
      <c r="U93" s="309">
        <f t="shared" si="5"/>
        <v>44800.00000000001</v>
      </c>
      <c r="V93" s="295"/>
      <c r="W93" s="295" t="s">
        <v>1973</v>
      </c>
      <c r="X93" s="295"/>
      <c r="Y93" s="305" t="s">
        <v>357</v>
      </c>
    </row>
    <row r="94" spans="1:25" s="305" customFormat="1" ht="76.5" customHeight="1">
      <c r="A94" s="295" t="s">
        <v>1686</v>
      </c>
      <c r="B94" s="296" t="s">
        <v>32</v>
      </c>
      <c r="C94" s="297" t="s">
        <v>2423</v>
      </c>
      <c r="D94" s="297" t="s">
        <v>2424</v>
      </c>
      <c r="E94" s="297" t="s">
        <v>2425</v>
      </c>
      <c r="F94" s="3" t="s">
        <v>2209</v>
      </c>
      <c r="G94" s="295" t="s">
        <v>364</v>
      </c>
      <c r="H94" s="299">
        <v>0</v>
      </c>
      <c r="I94" s="300" t="s">
        <v>78</v>
      </c>
      <c r="J94" s="296" t="s">
        <v>276</v>
      </c>
      <c r="K94" s="301" t="s">
        <v>2286</v>
      </c>
      <c r="L94" s="296" t="s">
        <v>277</v>
      </c>
      <c r="M94" s="300" t="s">
        <v>275</v>
      </c>
      <c r="N94" s="302" t="s">
        <v>2287</v>
      </c>
      <c r="O94" s="3" t="s">
        <v>337</v>
      </c>
      <c r="P94" s="307" t="s">
        <v>267</v>
      </c>
      <c r="Q94" s="246" t="s">
        <v>378</v>
      </c>
      <c r="R94" s="303">
        <v>1</v>
      </c>
      <c r="S94" s="331">
        <v>170000</v>
      </c>
      <c r="T94" s="303">
        <f t="shared" si="4"/>
        <v>170000</v>
      </c>
      <c r="U94" s="309">
        <f t="shared" si="5"/>
        <v>190400.00000000003</v>
      </c>
      <c r="V94" s="295"/>
      <c r="W94" s="295" t="s">
        <v>1973</v>
      </c>
      <c r="X94" s="295"/>
      <c r="Y94" s="305" t="s">
        <v>357</v>
      </c>
    </row>
    <row r="95" spans="1:25" s="305" customFormat="1" ht="76.5" customHeight="1">
      <c r="A95" s="295" t="s">
        <v>1687</v>
      </c>
      <c r="B95" s="296" t="s">
        <v>32</v>
      </c>
      <c r="C95" s="297" t="s">
        <v>2423</v>
      </c>
      <c r="D95" s="297" t="s">
        <v>2424</v>
      </c>
      <c r="E95" s="297" t="s">
        <v>2425</v>
      </c>
      <c r="F95" s="3" t="s">
        <v>2210</v>
      </c>
      <c r="G95" s="295" t="s">
        <v>364</v>
      </c>
      <c r="H95" s="299">
        <v>0</v>
      </c>
      <c r="I95" s="300" t="s">
        <v>78</v>
      </c>
      <c r="J95" s="296" t="s">
        <v>276</v>
      </c>
      <c r="K95" s="301" t="s">
        <v>2286</v>
      </c>
      <c r="L95" s="296" t="s">
        <v>277</v>
      </c>
      <c r="M95" s="300" t="s">
        <v>275</v>
      </c>
      <c r="N95" s="302" t="s">
        <v>2287</v>
      </c>
      <c r="O95" s="3" t="s">
        <v>337</v>
      </c>
      <c r="P95" s="307" t="s">
        <v>267</v>
      </c>
      <c r="Q95" s="246" t="s">
        <v>378</v>
      </c>
      <c r="R95" s="303">
        <v>1</v>
      </c>
      <c r="S95" s="331">
        <v>170000</v>
      </c>
      <c r="T95" s="303">
        <f t="shared" si="4"/>
        <v>170000</v>
      </c>
      <c r="U95" s="309">
        <f t="shared" si="5"/>
        <v>190400.00000000003</v>
      </c>
      <c r="V95" s="295"/>
      <c r="W95" s="295" t="s">
        <v>1973</v>
      </c>
      <c r="X95" s="295"/>
      <c r="Y95" s="305" t="s">
        <v>357</v>
      </c>
    </row>
    <row r="96" spans="1:25" s="305" customFormat="1" ht="76.5" customHeight="1">
      <c r="A96" s="295" t="s">
        <v>1688</v>
      </c>
      <c r="B96" s="296" t="s">
        <v>32</v>
      </c>
      <c r="C96" s="297" t="s">
        <v>2426</v>
      </c>
      <c r="D96" s="297" t="s">
        <v>2427</v>
      </c>
      <c r="E96" s="297" t="s">
        <v>2428</v>
      </c>
      <c r="F96" s="3" t="s">
        <v>2211</v>
      </c>
      <c r="G96" s="295" t="s">
        <v>364</v>
      </c>
      <c r="H96" s="299">
        <v>0</v>
      </c>
      <c r="I96" s="300" t="s">
        <v>78</v>
      </c>
      <c r="J96" s="296" t="s">
        <v>276</v>
      </c>
      <c r="K96" s="301" t="s">
        <v>2286</v>
      </c>
      <c r="L96" s="296" t="s">
        <v>277</v>
      </c>
      <c r="M96" s="300" t="s">
        <v>275</v>
      </c>
      <c r="N96" s="302" t="s">
        <v>2287</v>
      </c>
      <c r="O96" s="3" t="s">
        <v>337</v>
      </c>
      <c r="P96" s="307" t="s">
        <v>267</v>
      </c>
      <c r="Q96" s="246" t="s">
        <v>378</v>
      </c>
      <c r="R96" s="303">
        <v>2</v>
      </c>
      <c r="S96" s="331">
        <v>92400</v>
      </c>
      <c r="T96" s="303">
        <f t="shared" si="4"/>
        <v>184800</v>
      </c>
      <c r="U96" s="309">
        <f t="shared" si="5"/>
        <v>206976.00000000003</v>
      </c>
      <c r="V96" s="295"/>
      <c r="W96" s="295" t="s">
        <v>1973</v>
      </c>
      <c r="X96" s="295"/>
      <c r="Y96" s="305" t="s">
        <v>357</v>
      </c>
    </row>
    <row r="97" spans="1:25" s="305" customFormat="1" ht="76.5" customHeight="1">
      <c r="A97" s="295" t="s">
        <v>1689</v>
      </c>
      <c r="B97" s="296" t="s">
        <v>32</v>
      </c>
      <c r="C97" s="297" t="s">
        <v>2429</v>
      </c>
      <c r="D97" s="297" t="s">
        <v>2427</v>
      </c>
      <c r="E97" s="297" t="s">
        <v>2430</v>
      </c>
      <c r="F97" s="3" t="s">
        <v>2212</v>
      </c>
      <c r="G97" s="295" t="s">
        <v>364</v>
      </c>
      <c r="H97" s="299">
        <v>0</v>
      </c>
      <c r="I97" s="300" t="s">
        <v>78</v>
      </c>
      <c r="J97" s="296" t="s">
        <v>276</v>
      </c>
      <c r="K97" s="301" t="s">
        <v>2286</v>
      </c>
      <c r="L97" s="296" t="s">
        <v>277</v>
      </c>
      <c r="M97" s="300" t="s">
        <v>275</v>
      </c>
      <c r="N97" s="302" t="s">
        <v>2287</v>
      </c>
      <c r="O97" s="3" t="s">
        <v>337</v>
      </c>
      <c r="P97" s="307" t="s">
        <v>267</v>
      </c>
      <c r="Q97" s="246" t="s">
        <v>378</v>
      </c>
      <c r="R97" s="303">
        <v>2</v>
      </c>
      <c r="S97" s="331">
        <v>56000</v>
      </c>
      <c r="T97" s="303">
        <f t="shared" si="4"/>
        <v>112000</v>
      </c>
      <c r="U97" s="309">
        <f t="shared" si="5"/>
        <v>125440.00000000001</v>
      </c>
      <c r="V97" s="295"/>
      <c r="W97" s="295" t="s">
        <v>1973</v>
      </c>
      <c r="X97" s="295"/>
      <c r="Y97" s="305" t="s">
        <v>357</v>
      </c>
    </row>
    <row r="98" spans="1:25" s="305" customFormat="1" ht="76.5" customHeight="1">
      <c r="A98" s="295" t="s">
        <v>1690</v>
      </c>
      <c r="B98" s="296" t="s">
        <v>32</v>
      </c>
      <c r="C98" s="297" t="s">
        <v>2431</v>
      </c>
      <c r="D98" s="297" t="s">
        <v>2427</v>
      </c>
      <c r="E98" s="297" t="s">
        <v>2432</v>
      </c>
      <c r="F98" s="3" t="s">
        <v>2213</v>
      </c>
      <c r="G98" s="295" t="s">
        <v>364</v>
      </c>
      <c r="H98" s="299">
        <v>0</v>
      </c>
      <c r="I98" s="300" t="s">
        <v>78</v>
      </c>
      <c r="J98" s="296" t="s">
        <v>276</v>
      </c>
      <c r="K98" s="301" t="s">
        <v>2286</v>
      </c>
      <c r="L98" s="296" t="s">
        <v>277</v>
      </c>
      <c r="M98" s="300" t="s">
        <v>275</v>
      </c>
      <c r="N98" s="302" t="s">
        <v>2287</v>
      </c>
      <c r="O98" s="3" t="s">
        <v>337</v>
      </c>
      <c r="P98" s="307" t="s">
        <v>267</v>
      </c>
      <c r="Q98" s="246" t="s">
        <v>378</v>
      </c>
      <c r="R98" s="303">
        <v>1</v>
      </c>
      <c r="S98" s="331">
        <v>98000</v>
      </c>
      <c r="T98" s="303">
        <f t="shared" si="4"/>
        <v>98000</v>
      </c>
      <c r="U98" s="309">
        <f t="shared" si="5"/>
        <v>109760.00000000001</v>
      </c>
      <c r="V98" s="295"/>
      <c r="W98" s="295" t="s">
        <v>1973</v>
      </c>
      <c r="X98" s="295"/>
      <c r="Y98" s="305" t="s">
        <v>357</v>
      </c>
    </row>
    <row r="99" spans="1:25" s="305" customFormat="1" ht="76.5" customHeight="1">
      <c r="A99" s="295" t="s">
        <v>1691</v>
      </c>
      <c r="B99" s="296" t="s">
        <v>32</v>
      </c>
      <c r="C99" s="297" t="s">
        <v>2433</v>
      </c>
      <c r="D99" s="297" t="s">
        <v>2434</v>
      </c>
      <c r="E99" s="297" t="s">
        <v>2435</v>
      </c>
      <c r="F99" s="3" t="s">
        <v>2214</v>
      </c>
      <c r="G99" s="295" t="s">
        <v>364</v>
      </c>
      <c r="H99" s="299">
        <v>0</v>
      </c>
      <c r="I99" s="300" t="s">
        <v>78</v>
      </c>
      <c r="J99" s="296" t="s">
        <v>276</v>
      </c>
      <c r="K99" s="301" t="s">
        <v>2286</v>
      </c>
      <c r="L99" s="296" t="s">
        <v>277</v>
      </c>
      <c r="M99" s="300" t="s">
        <v>275</v>
      </c>
      <c r="N99" s="302" t="s">
        <v>2287</v>
      </c>
      <c r="O99" s="3" t="s">
        <v>337</v>
      </c>
      <c r="P99" s="307" t="s">
        <v>267</v>
      </c>
      <c r="Q99" s="246" t="s">
        <v>378</v>
      </c>
      <c r="R99" s="303">
        <v>1</v>
      </c>
      <c r="S99" s="331">
        <v>94500</v>
      </c>
      <c r="T99" s="303">
        <f t="shared" si="4"/>
        <v>94500</v>
      </c>
      <c r="U99" s="309">
        <f t="shared" si="5"/>
        <v>105840.00000000001</v>
      </c>
      <c r="V99" s="295"/>
      <c r="W99" s="295" t="s">
        <v>1973</v>
      </c>
      <c r="X99" s="295"/>
      <c r="Y99" s="305" t="s">
        <v>357</v>
      </c>
    </row>
    <row r="100" spans="1:25" s="305" customFormat="1" ht="76.5" customHeight="1">
      <c r="A100" s="295" t="s">
        <v>1692</v>
      </c>
      <c r="B100" s="296" t="s">
        <v>32</v>
      </c>
      <c r="C100" s="297" t="s">
        <v>2433</v>
      </c>
      <c r="D100" s="297" t="s">
        <v>2434</v>
      </c>
      <c r="E100" s="297" t="s">
        <v>2435</v>
      </c>
      <c r="F100" s="3" t="s">
        <v>2215</v>
      </c>
      <c r="G100" s="295" t="s">
        <v>364</v>
      </c>
      <c r="H100" s="299">
        <v>0</v>
      </c>
      <c r="I100" s="300" t="s">
        <v>78</v>
      </c>
      <c r="J100" s="296" t="s">
        <v>276</v>
      </c>
      <c r="K100" s="301" t="s">
        <v>2286</v>
      </c>
      <c r="L100" s="296" t="s">
        <v>277</v>
      </c>
      <c r="M100" s="300" t="s">
        <v>275</v>
      </c>
      <c r="N100" s="302" t="s">
        <v>2287</v>
      </c>
      <c r="O100" s="3" t="s">
        <v>337</v>
      </c>
      <c r="P100" s="307" t="s">
        <v>267</v>
      </c>
      <c r="Q100" s="246" t="s">
        <v>378</v>
      </c>
      <c r="R100" s="303">
        <v>1</v>
      </c>
      <c r="S100" s="331">
        <v>94500</v>
      </c>
      <c r="T100" s="303">
        <f t="shared" si="4"/>
        <v>94500</v>
      </c>
      <c r="U100" s="303">
        <f t="shared" si="5"/>
        <v>105840.00000000001</v>
      </c>
      <c r="V100" s="295"/>
      <c r="W100" s="295" t="s">
        <v>1973</v>
      </c>
      <c r="X100" s="295"/>
      <c r="Y100" s="305" t="s">
        <v>357</v>
      </c>
    </row>
    <row r="101" spans="1:25" s="305" customFormat="1" ht="76.5" customHeight="1">
      <c r="A101" s="295" t="s">
        <v>1693</v>
      </c>
      <c r="B101" s="296" t="s">
        <v>32</v>
      </c>
      <c r="C101" s="297" t="s">
        <v>2436</v>
      </c>
      <c r="D101" s="297" t="s">
        <v>2437</v>
      </c>
      <c r="E101" s="297" t="s">
        <v>2438</v>
      </c>
      <c r="F101" s="3" t="s">
        <v>2216</v>
      </c>
      <c r="G101" s="295" t="s">
        <v>364</v>
      </c>
      <c r="H101" s="299">
        <v>0</v>
      </c>
      <c r="I101" s="300" t="s">
        <v>78</v>
      </c>
      <c r="J101" s="296" t="s">
        <v>276</v>
      </c>
      <c r="K101" s="301" t="s">
        <v>2286</v>
      </c>
      <c r="L101" s="296" t="s">
        <v>277</v>
      </c>
      <c r="M101" s="300" t="s">
        <v>275</v>
      </c>
      <c r="N101" s="302" t="s">
        <v>2287</v>
      </c>
      <c r="O101" s="3" t="s">
        <v>337</v>
      </c>
      <c r="P101" s="307" t="s">
        <v>267</v>
      </c>
      <c r="Q101" s="246" t="s">
        <v>378</v>
      </c>
      <c r="R101" s="303">
        <v>1</v>
      </c>
      <c r="S101" s="331">
        <v>126000</v>
      </c>
      <c r="T101" s="303">
        <f t="shared" si="4"/>
        <v>126000</v>
      </c>
      <c r="U101" s="303">
        <f t="shared" si="5"/>
        <v>141120</v>
      </c>
      <c r="V101" s="295"/>
      <c r="W101" s="295" t="s">
        <v>1973</v>
      </c>
      <c r="X101" s="295"/>
      <c r="Y101" s="305" t="s">
        <v>357</v>
      </c>
    </row>
    <row r="102" spans="1:25" s="305" customFormat="1" ht="76.5" customHeight="1">
      <c r="A102" s="295" t="s">
        <v>1694</v>
      </c>
      <c r="B102" s="296" t="s">
        <v>32</v>
      </c>
      <c r="C102" s="297" t="s">
        <v>2436</v>
      </c>
      <c r="D102" s="297" t="s">
        <v>2437</v>
      </c>
      <c r="E102" s="297" t="s">
        <v>2438</v>
      </c>
      <c r="F102" s="3" t="s">
        <v>2217</v>
      </c>
      <c r="G102" s="295" t="s">
        <v>364</v>
      </c>
      <c r="H102" s="299">
        <v>0</v>
      </c>
      <c r="I102" s="300" t="s">
        <v>78</v>
      </c>
      <c r="J102" s="296" t="s">
        <v>276</v>
      </c>
      <c r="K102" s="301" t="s">
        <v>2286</v>
      </c>
      <c r="L102" s="296" t="s">
        <v>277</v>
      </c>
      <c r="M102" s="300" t="s">
        <v>275</v>
      </c>
      <c r="N102" s="302" t="s">
        <v>2287</v>
      </c>
      <c r="O102" s="3" t="s">
        <v>337</v>
      </c>
      <c r="P102" s="307" t="s">
        <v>267</v>
      </c>
      <c r="Q102" s="246" t="s">
        <v>378</v>
      </c>
      <c r="R102" s="303">
        <v>1</v>
      </c>
      <c r="S102" s="331">
        <v>126000</v>
      </c>
      <c r="T102" s="303">
        <f t="shared" si="4"/>
        <v>126000</v>
      </c>
      <c r="U102" s="303">
        <f t="shared" si="5"/>
        <v>141120</v>
      </c>
      <c r="V102" s="295"/>
      <c r="W102" s="295" t="s">
        <v>1973</v>
      </c>
      <c r="X102" s="295"/>
      <c r="Y102" s="305" t="s">
        <v>357</v>
      </c>
    </row>
    <row r="103" spans="1:25" s="305" customFormat="1" ht="76.5" customHeight="1">
      <c r="A103" s="295" t="s">
        <v>1695</v>
      </c>
      <c r="B103" s="296" t="s">
        <v>32</v>
      </c>
      <c r="C103" s="297" t="s">
        <v>2439</v>
      </c>
      <c r="D103" s="297" t="s">
        <v>2440</v>
      </c>
      <c r="E103" s="297" t="s">
        <v>2441</v>
      </c>
      <c r="F103" s="3" t="s">
        <v>2218</v>
      </c>
      <c r="G103" s="295" t="s">
        <v>364</v>
      </c>
      <c r="H103" s="299">
        <v>0</v>
      </c>
      <c r="I103" s="300" t="s">
        <v>78</v>
      </c>
      <c r="J103" s="296" t="s">
        <v>276</v>
      </c>
      <c r="K103" s="301" t="s">
        <v>2286</v>
      </c>
      <c r="L103" s="296" t="s">
        <v>277</v>
      </c>
      <c r="M103" s="300" t="s">
        <v>275</v>
      </c>
      <c r="N103" s="302" t="s">
        <v>2287</v>
      </c>
      <c r="O103" s="3" t="s">
        <v>337</v>
      </c>
      <c r="P103" s="307" t="s">
        <v>267</v>
      </c>
      <c r="Q103" s="246" t="s">
        <v>378</v>
      </c>
      <c r="R103" s="303">
        <v>5</v>
      </c>
      <c r="S103" s="331">
        <v>42000</v>
      </c>
      <c r="T103" s="303">
        <f t="shared" si="4"/>
        <v>210000</v>
      </c>
      <c r="U103" s="303">
        <f t="shared" si="5"/>
        <v>235200.00000000003</v>
      </c>
      <c r="V103" s="295"/>
      <c r="W103" s="295" t="s">
        <v>1973</v>
      </c>
      <c r="X103" s="295"/>
      <c r="Y103" s="305" t="s">
        <v>357</v>
      </c>
    </row>
    <row r="104" spans="1:25" s="305" customFormat="1" ht="76.5" customHeight="1">
      <c r="A104" s="295" t="s">
        <v>1696</v>
      </c>
      <c r="B104" s="296" t="s">
        <v>32</v>
      </c>
      <c r="C104" s="297" t="s">
        <v>2442</v>
      </c>
      <c r="D104" s="297" t="s">
        <v>2406</v>
      </c>
      <c r="E104" s="297" t="s">
        <v>2443</v>
      </c>
      <c r="F104" s="3" t="s">
        <v>2219</v>
      </c>
      <c r="G104" s="295" t="s">
        <v>364</v>
      </c>
      <c r="H104" s="299">
        <v>0</v>
      </c>
      <c r="I104" s="300" t="s">
        <v>78</v>
      </c>
      <c r="J104" s="296" t="s">
        <v>276</v>
      </c>
      <c r="K104" s="301" t="s">
        <v>2286</v>
      </c>
      <c r="L104" s="296" t="s">
        <v>277</v>
      </c>
      <c r="M104" s="300" t="s">
        <v>275</v>
      </c>
      <c r="N104" s="302" t="s">
        <v>2287</v>
      </c>
      <c r="O104" s="3" t="s">
        <v>337</v>
      </c>
      <c r="P104" s="307" t="s">
        <v>267</v>
      </c>
      <c r="Q104" s="246" t="s">
        <v>378</v>
      </c>
      <c r="R104" s="303">
        <v>1</v>
      </c>
      <c r="S104" s="331">
        <v>994000</v>
      </c>
      <c r="T104" s="303">
        <f t="shared" si="4"/>
        <v>994000</v>
      </c>
      <c r="U104" s="303">
        <f t="shared" si="5"/>
        <v>1113280</v>
      </c>
      <c r="V104" s="295"/>
      <c r="W104" s="295" t="s">
        <v>1973</v>
      </c>
      <c r="X104" s="295"/>
      <c r="Y104" s="305" t="s">
        <v>357</v>
      </c>
    </row>
    <row r="105" spans="1:25" s="305" customFormat="1" ht="76.5" customHeight="1">
      <c r="A105" s="295" t="s">
        <v>1697</v>
      </c>
      <c r="B105" s="296" t="s">
        <v>32</v>
      </c>
      <c r="C105" s="297" t="s">
        <v>2444</v>
      </c>
      <c r="D105" s="297" t="s">
        <v>2445</v>
      </c>
      <c r="E105" s="297" t="s">
        <v>2422</v>
      </c>
      <c r="F105" s="3" t="s">
        <v>2220</v>
      </c>
      <c r="G105" s="295" t="s">
        <v>364</v>
      </c>
      <c r="H105" s="299">
        <v>0</v>
      </c>
      <c r="I105" s="300" t="s">
        <v>78</v>
      </c>
      <c r="J105" s="296" t="s">
        <v>276</v>
      </c>
      <c r="K105" s="301" t="s">
        <v>2286</v>
      </c>
      <c r="L105" s="296" t="s">
        <v>277</v>
      </c>
      <c r="M105" s="300" t="s">
        <v>275</v>
      </c>
      <c r="N105" s="302" t="s">
        <v>2287</v>
      </c>
      <c r="O105" s="3" t="s">
        <v>337</v>
      </c>
      <c r="P105" s="307" t="s">
        <v>267</v>
      </c>
      <c r="Q105" s="246" t="s">
        <v>378</v>
      </c>
      <c r="R105" s="303">
        <v>1</v>
      </c>
      <c r="S105" s="331">
        <v>1260000</v>
      </c>
      <c r="T105" s="303">
        <f t="shared" si="4"/>
        <v>1260000</v>
      </c>
      <c r="U105" s="303">
        <f t="shared" si="5"/>
        <v>1411200.0000000002</v>
      </c>
      <c r="V105" s="295"/>
      <c r="W105" s="295" t="s">
        <v>1973</v>
      </c>
      <c r="X105" s="295"/>
      <c r="Y105" s="305" t="s">
        <v>357</v>
      </c>
    </row>
    <row r="106" spans="1:25" s="305" customFormat="1" ht="76.5" customHeight="1">
      <c r="A106" s="295" t="s">
        <v>1698</v>
      </c>
      <c r="B106" s="296" t="s">
        <v>32</v>
      </c>
      <c r="C106" s="297" t="s">
        <v>2446</v>
      </c>
      <c r="D106" s="297" t="s">
        <v>2447</v>
      </c>
      <c r="E106" s="297" t="s">
        <v>2422</v>
      </c>
      <c r="F106" s="3" t="s">
        <v>2221</v>
      </c>
      <c r="G106" s="295" t="s">
        <v>364</v>
      </c>
      <c r="H106" s="299">
        <v>0</v>
      </c>
      <c r="I106" s="300" t="s">
        <v>78</v>
      </c>
      <c r="J106" s="296" t="s">
        <v>276</v>
      </c>
      <c r="K106" s="301" t="s">
        <v>2286</v>
      </c>
      <c r="L106" s="296" t="s">
        <v>277</v>
      </c>
      <c r="M106" s="300" t="s">
        <v>275</v>
      </c>
      <c r="N106" s="302" t="s">
        <v>2287</v>
      </c>
      <c r="O106" s="3" t="s">
        <v>337</v>
      </c>
      <c r="P106" s="307" t="s">
        <v>267</v>
      </c>
      <c r="Q106" s="246" t="s">
        <v>378</v>
      </c>
      <c r="R106" s="303">
        <v>1</v>
      </c>
      <c r="S106" s="331">
        <v>57400</v>
      </c>
      <c r="T106" s="303">
        <f t="shared" si="4"/>
        <v>57400</v>
      </c>
      <c r="U106" s="303">
        <f t="shared" si="5"/>
        <v>64288.00000000001</v>
      </c>
      <c r="V106" s="295"/>
      <c r="W106" s="295" t="s">
        <v>1973</v>
      </c>
      <c r="X106" s="295"/>
      <c r="Y106" s="305" t="s">
        <v>357</v>
      </c>
    </row>
    <row r="107" spans="1:25" s="305" customFormat="1" ht="76.5" customHeight="1">
      <c r="A107" s="295" t="s">
        <v>1699</v>
      </c>
      <c r="B107" s="296" t="s">
        <v>32</v>
      </c>
      <c r="C107" s="297" t="s">
        <v>2448</v>
      </c>
      <c r="D107" s="297" t="s">
        <v>2449</v>
      </c>
      <c r="E107" s="297" t="s">
        <v>2450</v>
      </c>
      <c r="F107" s="3" t="s">
        <v>2222</v>
      </c>
      <c r="G107" s="295" t="s">
        <v>364</v>
      </c>
      <c r="H107" s="299">
        <v>0</v>
      </c>
      <c r="I107" s="300" t="s">
        <v>78</v>
      </c>
      <c r="J107" s="296" t="s">
        <v>276</v>
      </c>
      <c r="K107" s="301" t="s">
        <v>2286</v>
      </c>
      <c r="L107" s="296" t="s">
        <v>277</v>
      </c>
      <c r="M107" s="300" t="s">
        <v>275</v>
      </c>
      <c r="N107" s="302" t="s">
        <v>2287</v>
      </c>
      <c r="O107" s="3" t="s">
        <v>337</v>
      </c>
      <c r="P107" s="307" t="s">
        <v>267</v>
      </c>
      <c r="Q107" s="246" t="s">
        <v>378</v>
      </c>
      <c r="R107" s="303">
        <v>20</v>
      </c>
      <c r="S107" s="331">
        <v>3500</v>
      </c>
      <c r="T107" s="303">
        <f t="shared" si="4"/>
        <v>70000</v>
      </c>
      <c r="U107" s="309">
        <f t="shared" si="5"/>
        <v>78400.00000000001</v>
      </c>
      <c r="V107" s="295"/>
      <c r="W107" s="295" t="s">
        <v>1973</v>
      </c>
      <c r="X107" s="295"/>
      <c r="Y107" s="305" t="s">
        <v>357</v>
      </c>
    </row>
    <row r="108" spans="1:25" s="305" customFormat="1" ht="76.5" customHeight="1">
      <c r="A108" s="295" t="s">
        <v>1700</v>
      </c>
      <c r="B108" s="296" t="s">
        <v>32</v>
      </c>
      <c r="C108" s="297" t="s">
        <v>2448</v>
      </c>
      <c r="D108" s="297" t="s">
        <v>2449</v>
      </c>
      <c r="E108" s="297" t="s">
        <v>2450</v>
      </c>
      <c r="F108" s="3" t="s">
        <v>2223</v>
      </c>
      <c r="G108" s="295" t="s">
        <v>364</v>
      </c>
      <c r="H108" s="299">
        <v>0</v>
      </c>
      <c r="I108" s="300" t="s">
        <v>78</v>
      </c>
      <c r="J108" s="296" t="s">
        <v>276</v>
      </c>
      <c r="K108" s="301" t="s">
        <v>2286</v>
      </c>
      <c r="L108" s="296" t="s">
        <v>277</v>
      </c>
      <c r="M108" s="300" t="s">
        <v>275</v>
      </c>
      <c r="N108" s="302" t="s">
        <v>2287</v>
      </c>
      <c r="O108" s="3" t="s">
        <v>337</v>
      </c>
      <c r="P108" s="307" t="s">
        <v>267</v>
      </c>
      <c r="Q108" s="246" t="s">
        <v>378</v>
      </c>
      <c r="R108" s="303">
        <v>15</v>
      </c>
      <c r="S108" s="331">
        <v>2800</v>
      </c>
      <c r="T108" s="303">
        <f t="shared" si="4"/>
        <v>42000</v>
      </c>
      <c r="U108" s="303">
        <f t="shared" si="5"/>
        <v>47040.00000000001</v>
      </c>
      <c r="V108" s="295"/>
      <c r="W108" s="295" t="s">
        <v>1973</v>
      </c>
      <c r="X108" s="295"/>
      <c r="Y108" s="305" t="s">
        <v>357</v>
      </c>
    </row>
    <row r="109" spans="1:25" s="305" customFormat="1" ht="76.5" customHeight="1">
      <c r="A109" s="295" t="s">
        <v>1701</v>
      </c>
      <c r="B109" s="296" t="s">
        <v>32</v>
      </c>
      <c r="C109" s="297" t="s">
        <v>2451</v>
      </c>
      <c r="D109" s="297" t="s">
        <v>2449</v>
      </c>
      <c r="E109" s="297" t="s">
        <v>2452</v>
      </c>
      <c r="F109" s="3" t="s">
        <v>2224</v>
      </c>
      <c r="G109" s="295" t="s">
        <v>364</v>
      </c>
      <c r="H109" s="299">
        <v>0</v>
      </c>
      <c r="I109" s="300" t="s">
        <v>78</v>
      </c>
      <c r="J109" s="296" t="s">
        <v>276</v>
      </c>
      <c r="K109" s="301" t="s">
        <v>2286</v>
      </c>
      <c r="L109" s="296" t="s">
        <v>277</v>
      </c>
      <c r="M109" s="300" t="s">
        <v>275</v>
      </c>
      <c r="N109" s="302" t="s">
        <v>2287</v>
      </c>
      <c r="O109" s="3" t="s">
        <v>337</v>
      </c>
      <c r="P109" s="307" t="s">
        <v>267</v>
      </c>
      <c r="Q109" s="246" t="s">
        <v>378</v>
      </c>
      <c r="R109" s="303">
        <v>5</v>
      </c>
      <c r="S109" s="331">
        <v>23100</v>
      </c>
      <c r="T109" s="303">
        <f t="shared" si="4"/>
        <v>115500</v>
      </c>
      <c r="U109" s="303">
        <f t="shared" si="5"/>
        <v>129360.00000000001</v>
      </c>
      <c r="V109" s="295"/>
      <c r="W109" s="295" t="s">
        <v>1973</v>
      </c>
      <c r="X109" s="295"/>
      <c r="Y109" s="305" t="s">
        <v>357</v>
      </c>
    </row>
    <row r="110" spans="1:25" s="305" customFormat="1" ht="76.5" customHeight="1">
      <c r="A110" s="295" t="s">
        <v>1702</v>
      </c>
      <c r="B110" s="296" t="s">
        <v>32</v>
      </c>
      <c r="C110" s="297" t="s">
        <v>2451</v>
      </c>
      <c r="D110" s="297" t="s">
        <v>2449</v>
      </c>
      <c r="E110" s="297" t="s">
        <v>2452</v>
      </c>
      <c r="F110" s="3" t="s">
        <v>2225</v>
      </c>
      <c r="G110" s="295" t="s">
        <v>364</v>
      </c>
      <c r="H110" s="299">
        <v>0</v>
      </c>
      <c r="I110" s="300" t="s">
        <v>78</v>
      </c>
      <c r="J110" s="296" t="s">
        <v>276</v>
      </c>
      <c r="K110" s="301" t="s">
        <v>2286</v>
      </c>
      <c r="L110" s="296" t="s">
        <v>277</v>
      </c>
      <c r="M110" s="300" t="s">
        <v>275</v>
      </c>
      <c r="N110" s="302" t="s">
        <v>2287</v>
      </c>
      <c r="O110" s="3" t="s">
        <v>337</v>
      </c>
      <c r="P110" s="307" t="s">
        <v>267</v>
      </c>
      <c r="Q110" s="246" t="s">
        <v>378</v>
      </c>
      <c r="R110" s="303">
        <v>5</v>
      </c>
      <c r="S110" s="331">
        <v>23100</v>
      </c>
      <c r="T110" s="303">
        <f t="shared" si="4"/>
        <v>115500</v>
      </c>
      <c r="U110" s="303">
        <f t="shared" si="5"/>
        <v>129360.00000000001</v>
      </c>
      <c r="V110" s="295"/>
      <c r="W110" s="295" t="s">
        <v>1973</v>
      </c>
      <c r="X110" s="295"/>
      <c r="Y110" s="305" t="s">
        <v>357</v>
      </c>
    </row>
    <row r="111" spans="1:25" s="305" customFormat="1" ht="76.5" customHeight="1">
      <c r="A111" s="295" t="s">
        <v>1703</v>
      </c>
      <c r="B111" s="296" t="s">
        <v>32</v>
      </c>
      <c r="C111" s="297" t="s">
        <v>2453</v>
      </c>
      <c r="D111" s="297" t="s">
        <v>2454</v>
      </c>
      <c r="E111" s="297" t="s">
        <v>2455</v>
      </c>
      <c r="F111" s="3" t="s">
        <v>2226</v>
      </c>
      <c r="G111" s="295" t="s">
        <v>364</v>
      </c>
      <c r="H111" s="299">
        <v>0</v>
      </c>
      <c r="I111" s="300" t="s">
        <v>78</v>
      </c>
      <c r="J111" s="296" t="s">
        <v>276</v>
      </c>
      <c r="K111" s="301" t="s">
        <v>2286</v>
      </c>
      <c r="L111" s="296" t="s">
        <v>277</v>
      </c>
      <c r="M111" s="300" t="s">
        <v>275</v>
      </c>
      <c r="N111" s="302" t="s">
        <v>2287</v>
      </c>
      <c r="O111" s="3" t="s">
        <v>337</v>
      </c>
      <c r="P111" s="307" t="s">
        <v>267</v>
      </c>
      <c r="Q111" s="246" t="s">
        <v>378</v>
      </c>
      <c r="R111" s="303">
        <v>1</v>
      </c>
      <c r="S111" s="331">
        <v>96000</v>
      </c>
      <c r="T111" s="303">
        <f t="shared" si="4"/>
        <v>96000</v>
      </c>
      <c r="U111" s="309">
        <f t="shared" si="5"/>
        <v>107520.00000000001</v>
      </c>
      <c r="V111" s="295"/>
      <c r="W111" s="295" t="s">
        <v>1973</v>
      </c>
      <c r="X111" s="295"/>
      <c r="Y111" s="305" t="s">
        <v>357</v>
      </c>
    </row>
    <row r="112" spans="1:25" s="305" customFormat="1" ht="76.5" customHeight="1">
      <c r="A112" s="295" t="s">
        <v>1704</v>
      </c>
      <c r="B112" s="296" t="s">
        <v>32</v>
      </c>
      <c r="C112" s="297" t="s">
        <v>2456</v>
      </c>
      <c r="D112" s="297" t="s">
        <v>2457</v>
      </c>
      <c r="E112" s="297" t="s">
        <v>2458</v>
      </c>
      <c r="F112" s="3" t="s">
        <v>2227</v>
      </c>
      <c r="G112" s="295" t="s">
        <v>364</v>
      </c>
      <c r="H112" s="299">
        <v>0</v>
      </c>
      <c r="I112" s="300" t="s">
        <v>78</v>
      </c>
      <c r="J112" s="296" t="s">
        <v>276</v>
      </c>
      <c r="K112" s="301" t="s">
        <v>2286</v>
      </c>
      <c r="L112" s="296" t="s">
        <v>277</v>
      </c>
      <c r="M112" s="300" t="s">
        <v>275</v>
      </c>
      <c r="N112" s="302" t="s">
        <v>2287</v>
      </c>
      <c r="O112" s="3" t="s">
        <v>337</v>
      </c>
      <c r="P112" s="307" t="s">
        <v>267</v>
      </c>
      <c r="Q112" s="246" t="s">
        <v>378</v>
      </c>
      <c r="R112" s="303">
        <v>5</v>
      </c>
      <c r="S112" s="331">
        <v>129500</v>
      </c>
      <c r="T112" s="303">
        <f t="shared" si="4"/>
        <v>647500</v>
      </c>
      <c r="U112" s="303">
        <f t="shared" si="5"/>
        <v>725200.0000000001</v>
      </c>
      <c r="V112" s="295"/>
      <c r="W112" s="295" t="s">
        <v>1973</v>
      </c>
      <c r="X112" s="295"/>
      <c r="Y112" s="305" t="s">
        <v>357</v>
      </c>
    </row>
    <row r="113" spans="1:25" s="305" customFormat="1" ht="76.5" customHeight="1">
      <c r="A113" s="295" t="s">
        <v>1705</v>
      </c>
      <c r="B113" s="296" t="s">
        <v>32</v>
      </c>
      <c r="C113" s="297" t="s">
        <v>2456</v>
      </c>
      <c r="D113" s="297" t="s">
        <v>2457</v>
      </c>
      <c r="E113" s="297" t="s">
        <v>2458</v>
      </c>
      <c r="F113" s="3" t="s">
        <v>2228</v>
      </c>
      <c r="G113" s="295" t="s">
        <v>364</v>
      </c>
      <c r="H113" s="299">
        <v>0</v>
      </c>
      <c r="I113" s="300" t="s">
        <v>78</v>
      </c>
      <c r="J113" s="296" t="s">
        <v>276</v>
      </c>
      <c r="K113" s="301" t="s">
        <v>2286</v>
      </c>
      <c r="L113" s="296" t="s">
        <v>277</v>
      </c>
      <c r="M113" s="300" t="s">
        <v>275</v>
      </c>
      <c r="N113" s="302" t="s">
        <v>2287</v>
      </c>
      <c r="O113" s="3" t="s">
        <v>337</v>
      </c>
      <c r="P113" s="307" t="s">
        <v>267</v>
      </c>
      <c r="Q113" s="246" t="s">
        <v>378</v>
      </c>
      <c r="R113" s="303">
        <v>5</v>
      </c>
      <c r="S113" s="331">
        <v>129500</v>
      </c>
      <c r="T113" s="303">
        <f t="shared" si="4"/>
        <v>647500</v>
      </c>
      <c r="U113" s="303">
        <f t="shared" si="5"/>
        <v>725200.0000000001</v>
      </c>
      <c r="V113" s="295"/>
      <c r="W113" s="295" t="s">
        <v>1973</v>
      </c>
      <c r="X113" s="295"/>
      <c r="Y113" s="305" t="s">
        <v>357</v>
      </c>
    </row>
    <row r="114" spans="1:25" s="305" customFormat="1" ht="76.5" customHeight="1">
      <c r="A114" s="295" t="s">
        <v>1706</v>
      </c>
      <c r="B114" s="296" t="s">
        <v>32</v>
      </c>
      <c r="C114" s="297" t="s">
        <v>2459</v>
      </c>
      <c r="D114" s="297" t="s">
        <v>2460</v>
      </c>
      <c r="E114" s="297" t="s">
        <v>2461</v>
      </c>
      <c r="F114" s="3" t="s">
        <v>2229</v>
      </c>
      <c r="G114" s="295" t="s">
        <v>364</v>
      </c>
      <c r="H114" s="299">
        <v>0</v>
      </c>
      <c r="I114" s="300" t="s">
        <v>78</v>
      </c>
      <c r="J114" s="296" t="s">
        <v>276</v>
      </c>
      <c r="K114" s="301" t="s">
        <v>2286</v>
      </c>
      <c r="L114" s="296" t="s">
        <v>277</v>
      </c>
      <c r="M114" s="300" t="s">
        <v>275</v>
      </c>
      <c r="N114" s="302" t="s">
        <v>2287</v>
      </c>
      <c r="O114" s="3" t="s">
        <v>337</v>
      </c>
      <c r="P114" s="307" t="s">
        <v>267</v>
      </c>
      <c r="Q114" s="246" t="s">
        <v>378</v>
      </c>
      <c r="R114" s="303">
        <v>1</v>
      </c>
      <c r="S114" s="331">
        <v>560000</v>
      </c>
      <c r="T114" s="303">
        <f t="shared" si="4"/>
        <v>560000</v>
      </c>
      <c r="U114" s="303">
        <f t="shared" si="5"/>
        <v>627200.0000000001</v>
      </c>
      <c r="V114" s="295"/>
      <c r="W114" s="295" t="s">
        <v>1973</v>
      </c>
      <c r="X114" s="295"/>
      <c r="Y114" s="305" t="s">
        <v>357</v>
      </c>
    </row>
    <row r="115" spans="1:25" s="305" customFormat="1" ht="76.5" customHeight="1">
      <c r="A115" s="295" t="s">
        <v>1707</v>
      </c>
      <c r="B115" s="296" t="s">
        <v>32</v>
      </c>
      <c r="C115" s="297" t="s">
        <v>2462</v>
      </c>
      <c r="D115" s="297" t="s">
        <v>2457</v>
      </c>
      <c r="E115" s="297" t="s">
        <v>2463</v>
      </c>
      <c r="F115" s="3" t="s">
        <v>2230</v>
      </c>
      <c r="G115" s="295" t="s">
        <v>364</v>
      </c>
      <c r="H115" s="299">
        <v>0</v>
      </c>
      <c r="I115" s="300" t="s">
        <v>78</v>
      </c>
      <c r="J115" s="296" t="s">
        <v>276</v>
      </c>
      <c r="K115" s="301" t="s">
        <v>2286</v>
      </c>
      <c r="L115" s="296" t="s">
        <v>277</v>
      </c>
      <c r="M115" s="300" t="s">
        <v>275</v>
      </c>
      <c r="N115" s="302" t="s">
        <v>2287</v>
      </c>
      <c r="O115" s="3" t="s">
        <v>337</v>
      </c>
      <c r="P115" s="307" t="s">
        <v>267</v>
      </c>
      <c r="Q115" s="246" t="s">
        <v>378</v>
      </c>
      <c r="R115" s="303">
        <v>2</v>
      </c>
      <c r="S115" s="331">
        <v>15000</v>
      </c>
      <c r="T115" s="303">
        <f t="shared" si="4"/>
        <v>30000</v>
      </c>
      <c r="U115" s="309">
        <f t="shared" si="5"/>
        <v>33600</v>
      </c>
      <c r="V115" s="295"/>
      <c r="W115" s="295" t="s">
        <v>1973</v>
      </c>
      <c r="X115" s="295"/>
      <c r="Y115" s="305" t="s">
        <v>357</v>
      </c>
    </row>
    <row r="116" spans="1:25" s="305" customFormat="1" ht="76.5" customHeight="1">
      <c r="A116" s="295" t="s">
        <v>1708</v>
      </c>
      <c r="B116" s="296" t="s">
        <v>32</v>
      </c>
      <c r="C116" s="297" t="s">
        <v>2464</v>
      </c>
      <c r="D116" s="297" t="s">
        <v>2465</v>
      </c>
      <c r="E116" s="297" t="s">
        <v>2404</v>
      </c>
      <c r="F116" s="3" t="s">
        <v>2231</v>
      </c>
      <c r="G116" s="295" t="s">
        <v>364</v>
      </c>
      <c r="H116" s="299">
        <v>0</v>
      </c>
      <c r="I116" s="300" t="s">
        <v>78</v>
      </c>
      <c r="J116" s="296" t="s">
        <v>276</v>
      </c>
      <c r="K116" s="301" t="s">
        <v>2286</v>
      </c>
      <c r="L116" s="296" t="s">
        <v>277</v>
      </c>
      <c r="M116" s="300" t="s">
        <v>275</v>
      </c>
      <c r="N116" s="302" t="s">
        <v>2287</v>
      </c>
      <c r="O116" s="3" t="s">
        <v>337</v>
      </c>
      <c r="P116" s="307" t="s">
        <v>267</v>
      </c>
      <c r="Q116" s="246" t="s">
        <v>378</v>
      </c>
      <c r="R116" s="303">
        <v>1</v>
      </c>
      <c r="S116" s="331">
        <v>18500</v>
      </c>
      <c r="T116" s="303">
        <f t="shared" si="4"/>
        <v>18500</v>
      </c>
      <c r="U116" s="303">
        <f t="shared" si="5"/>
        <v>20720.000000000004</v>
      </c>
      <c r="V116" s="295"/>
      <c r="W116" s="295" t="s">
        <v>1973</v>
      </c>
      <c r="X116" s="295"/>
      <c r="Y116" s="305" t="s">
        <v>357</v>
      </c>
    </row>
    <row r="117" spans="1:25" s="305" customFormat="1" ht="76.5" customHeight="1">
      <c r="A117" s="295" t="s">
        <v>1709</v>
      </c>
      <c r="B117" s="296" t="s">
        <v>32</v>
      </c>
      <c r="C117" s="297" t="s">
        <v>2464</v>
      </c>
      <c r="D117" s="297" t="s">
        <v>2465</v>
      </c>
      <c r="E117" s="297" t="s">
        <v>2404</v>
      </c>
      <c r="F117" s="3" t="s">
        <v>2232</v>
      </c>
      <c r="G117" s="295" t="s">
        <v>364</v>
      </c>
      <c r="H117" s="299">
        <v>0</v>
      </c>
      <c r="I117" s="300" t="s">
        <v>78</v>
      </c>
      <c r="J117" s="296" t="s">
        <v>276</v>
      </c>
      <c r="K117" s="301" t="s">
        <v>2286</v>
      </c>
      <c r="L117" s="296" t="s">
        <v>277</v>
      </c>
      <c r="M117" s="300" t="s">
        <v>275</v>
      </c>
      <c r="N117" s="302" t="s">
        <v>2287</v>
      </c>
      <c r="O117" s="3" t="s">
        <v>337</v>
      </c>
      <c r="P117" s="307" t="s">
        <v>267</v>
      </c>
      <c r="Q117" s="246" t="s">
        <v>378</v>
      </c>
      <c r="R117" s="303">
        <v>1</v>
      </c>
      <c r="S117" s="331">
        <v>18500</v>
      </c>
      <c r="T117" s="303">
        <f t="shared" si="4"/>
        <v>18500</v>
      </c>
      <c r="U117" s="303">
        <f t="shared" si="5"/>
        <v>20720.000000000004</v>
      </c>
      <c r="V117" s="295"/>
      <c r="W117" s="295" t="s">
        <v>1973</v>
      </c>
      <c r="X117" s="295"/>
      <c r="Y117" s="305" t="s">
        <v>357</v>
      </c>
    </row>
    <row r="118" spans="1:25" s="305" customFormat="1" ht="76.5" customHeight="1">
      <c r="A118" s="295" t="s">
        <v>1710</v>
      </c>
      <c r="B118" s="296" t="s">
        <v>32</v>
      </c>
      <c r="C118" s="297" t="s">
        <v>2466</v>
      </c>
      <c r="D118" s="297" t="s">
        <v>2467</v>
      </c>
      <c r="E118" s="297" t="s">
        <v>2468</v>
      </c>
      <c r="F118" s="3" t="s">
        <v>2233</v>
      </c>
      <c r="G118" s="295" t="s">
        <v>364</v>
      </c>
      <c r="H118" s="299">
        <v>0</v>
      </c>
      <c r="I118" s="300" t="s">
        <v>78</v>
      </c>
      <c r="J118" s="296" t="s">
        <v>276</v>
      </c>
      <c r="K118" s="301" t="s">
        <v>2286</v>
      </c>
      <c r="L118" s="296" t="s">
        <v>277</v>
      </c>
      <c r="M118" s="300" t="s">
        <v>275</v>
      </c>
      <c r="N118" s="302" t="s">
        <v>2287</v>
      </c>
      <c r="O118" s="3" t="s">
        <v>337</v>
      </c>
      <c r="P118" s="307" t="s">
        <v>267</v>
      </c>
      <c r="Q118" s="246" t="s">
        <v>378</v>
      </c>
      <c r="R118" s="303">
        <v>1</v>
      </c>
      <c r="S118" s="331">
        <v>70000</v>
      </c>
      <c r="T118" s="303">
        <f t="shared" si="4"/>
        <v>70000</v>
      </c>
      <c r="U118" s="303">
        <f t="shared" si="5"/>
        <v>78400.00000000001</v>
      </c>
      <c r="V118" s="295"/>
      <c r="W118" s="295" t="s">
        <v>1973</v>
      </c>
      <c r="X118" s="295"/>
      <c r="Y118" s="305" t="s">
        <v>357</v>
      </c>
    </row>
    <row r="119" spans="1:25" s="305" customFormat="1" ht="76.5" customHeight="1">
      <c r="A119" s="295" t="s">
        <v>1711</v>
      </c>
      <c r="B119" s="296" t="s">
        <v>32</v>
      </c>
      <c r="C119" s="297" t="s">
        <v>2466</v>
      </c>
      <c r="D119" s="297" t="s">
        <v>2467</v>
      </c>
      <c r="E119" s="297" t="s">
        <v>2468</v>
      </c>
      <c r="F119" s="3" t="s">
        <v>2234</v>
      </c>
      <c r="G119" s="295" t="s">
        <v>364</v>
      </c>
      <c r="H119" s="299">
        <v>0</v>
      </c>
      <c r="I119" s="300" t="s">
        <v>78</v>
      </c>
      <c r="J119" s="296" t="s">
        <v>276</v>
      </c>
      <c r="K119" s="301" t="s">
        <v>2286</v>
      </c>
      <c r="L119" s="296" t="s">
        <v>277</v>
      </c>
      <c r="M119" s="300" t="s">
        <v>275</v>
      </c>
      <c r="N119" s="302" t="s">
        <v>2287</v>
      </c>
      <c r="O119" s="3" t="s">
        <v>337</v>
      </c>
      <c r="P119" s="307" t="s">
        <v>267</v>
      </c>
      <c r="Q119" s="246" t="s">
        <v>378</v>
      </c>
      <c r="R119" s="303">
        <v>1</v>
      </c>
      <c r="S119" s="331">
        <v>70000</v>
      </c>
      <c r="T119" s="303">
        <f t="shared" si="4"/>
        <v>70000</v>
      </c>
      <c r="U119" s="303">
        <f t="shared" si="5"/>
        <v>78400.00000000001</v>
      </c>
      <c r="V119" s="295"/>
      <c r="W119" s="295" t="s">
        <v>1973</v>
      </c>
      <c r="X119" s="295"/>
      <c r="Y119" s="305" t="s">
        <v>357</v>
      </c>
    </row>
    <row r="120" spans="1:25" s="305" customFormat="1" ht="76.5" customHeight="1">
      <c r="A120" s="295" t="s">
        <v>1712</v>
      </c>
      <c r="B120" s="296" t="s">
        <v>32</v>
      </c>
      <c r="C120" s="297" t="s">
        <v>2469</v>
      </c>
      <c r="D120" s="297" t="s">
        <v>2470</v>
      </c>
      <c r="E120" s="297" t="s">
        <v>2471</v>
      </c>
      <c r="F120" s="3" t="s">
        <v>2235</v>
      </c>
      <c r="G120" s="295" t="s">
        <v>364</v>
      </c>
      <c r="H120" s="299">
        <v>0</v>
      </c>
      <c r="I120" s="300" t="s">
        <v>78</v>
      </c>
      <c r="J120" s="296" t="s">
        <v>276</v>
      </c>
      <c r="K120" s="301" t="s">
        <v>2286</v>
      </c>
      <c r="L120" s="296" t="s">
        <v>277</v>
      </c>
      <c r="M120" s="300" t="s">
        <v>275</v>
      </c>
      <c r="N120" s="302" t="s">
        <v>2287</v>
      </c>
      <c r="O120" s="3" t="s">
        <v>337</v>
      </c>
      <c r="P120" s="307" t="s">
        <v>267</v>
      </c>
      <c r="Q120" s="246" t="s">
        <v>378</v>
      </c>
      <c r="R120" s="303">
        <v>2</v>
      </c>
      <c r="S120" s="331">
        <v>10500</v>
      </c>
      <c r="T120" s="303">
        <f t="shared" si="4"/>
        <v>21000</v>
      </c>
      <c r="U120" s="303">
        <f t="shared" si="5"/>
        <v>23520.000000000004</v>
      </c>
      <c r="V120" s="295"/>
      <c r="W120" s="295" t="s">
        <v>1973</v>
      </c>
      <c r="X120" s="295"/>
      <c r="Y120" s="305" t="s">
        <v>357</v>
      </c>
    </row>
    <row r="121" spans="1:25" s="305" customFormat="1" ht="76.5" customHeight="1">
      <c r="A121" s="295" t="s">
        <v>1713</v>
      </c>
      <c r="B121" s="296" t="s">
        <v>32</v>
      </c>
      <c r="C121" s="297" t="s">
        <v>2469</v>
      </c>
      <c r="D121" s="297" t="s">
        <v>2470</v>
      </c>
      <c r="E121" s="297" t="s">
        <v>2471</v>
      </c>
      <c r="F121" s="3" t="s">
        <v>2236</v>
      </c>
      <c r="G121" s="295" t="s">
        <v>364</v>
      </c>
      <c r="H121" s="299">
        <v>0</v>
      </c>
      <c r="I121" s="300" t="s">
        <v>78</v>
      </c>
      <c r="J121" s="296" t="s">
        <v>276</v>
      </c>
      <c r="K121" s="301" t="s">
        <v>2286</v>
      </c>
      <c r="L121" s="296" t="s">
        <v>277</v>
      </c>
      <c r="M121" s="300" t="s">
        <v>275</v>
      </c>
      <c r="N121" s="302" t="s">
        <v>2287</v>
      </c>
      <c r="O121" s="3" t="s">
        <v>337</v>
      </c>
      <c r="P121" s="307" t="s">
        <v>267</v>
      </c>
      <c r="Q121" s="246" t="s">
        <v>378</v>
      </c>
      <c r="R121" s="303">
        <v>2</v>
      </c>
      <c r="S121" s="331">
        <v>10500</v>
      </c>
      <c r="T121" s="303">
        <f t="shared" si="4"/>
        <v>21000</v>
      </c>
      <c r="U121" s="303">
        <f t="shared" si="5"/>
        <v>23520.000000000004</v>
      </c>
      <c r="V121" s="295"/>
      <c r="W121" s="295" t="s">
        <v>1973</v>
      </c>
      <c r="X121" s="295"/>
      <c r="Y121" s="305" t="s">
        <v>357</v>
      </c>
    </row>
    <row r="122" spans="1:25" s="305" customFormat="1" ht="76.5" customHeight="1">
      <c r="A122" s="295" t="s">
        <v>1714</v>
      </c>
      <c r="B122" s="296" t="s">
        <v>32</v>
      </c>
      <c r="C122" s="297" t="s">
        <v>2472</v>
      </c>
      <c r="D122" s="297" t="s">
        <v>2470</v>
      </c>
      <c r="E122" s="297" t="s">
        <v>2473</v>
      </c>
      <c r="F122" s="3" t="s">
        <v>2237</v>
      </c>
      <c r="G122" s="295" t="s">
        <v>364</v>
      </c>
      <c r="H122" s="299">
        <v>0</v>
      </c>
      <c r="I122" s="300" t="s">
        <v>78</v>
      </c>
      <c r="J122" s="296" t="s">
        <v>276</v>
      </c>
      <c r="K122" s="301" t="s">
        <v>2286</v>
      </c>
      <c r="L122" s="296" t="s">
        <v>277</v>
      </c>
      <c r="M122" s="300" t="s">
        <v>275</v>
      </c>
      <c r="N122" s="302" t="s">
        <v>2287</v>
      </c>
      <c r="O122" s="3" t="s">
        <v>337</v>
      </c>
      <c r="P122" s="307" t="s">
        <v>267</v>
      </c>
      <c r="Q122" s="246" t="s">
        <v>378</v>
      </c>
      <c r="R122" s="303">
        <v>5</v>
      </c>
      <c r="S122" s="331">
        <v>2100</v>
      </c>
      <c r="T122" s="303">
        <f t="shared" si="4"/>
        <v>10500</v>
      </c>
      <c r="U122" s="309">
        <f t="shared" si="5"/>
        <v>11760.000000000002</v>
      </c>
      <c r="V122" s="295"/>
      <c r="W122" s="295" t="s">
        <v>1973</v>
      </c>
      <c r="X122" s="295"/>
      <c r="Y122" s="305" t="s">
        <v>357</v>
      </c>
    </row>
    <row r="123" spans="1:25" s="305" customFormat="1" ht="76.5" customHeight="1">
      <c r="A123" s="295" t="s">
        <v>1715</v>
      </c>
      <c r="B123" s="296" t="s">
        <v>32</v>
      </c>
      <c r="C123" s="297" t="s">
        <v>2474</v>
      </c>
      <c r="D123" s="297" t="s">
        <v>2475</v>
      </c>
      <c r="E123" s="297" t="s">
        <v>2476</v>
      </c>
      <c r="F123" s="3" t="s">
        <v>2238</v>
      </c>
      <c r="G123" s="295" t="s">
        <v>364</v>
      </c>
      <c r="H123" s="299">
        <v>0</v>
      </c>
      <c r="I123" s="300" t="s">
        <v>78</v>
      </c>
      <c r="J123" s="296" t="s">
        <v>276</v>
      </c>
      <c r="K123" s="301" t="s">
        <v>2286</v>
      </c>
      <c r="L123" s="296" t="s">
        <v>277</v>
      </c>
      <c r="M123" s="300" t="s">
        <v>275</v>
      </c>
      <c r="N123" s="302" t="s">
        <v>2287</v>
      </c>
      <c r="O123" s="3" t="s">
        <v>337</v>
      </c>
      <c r="P123" s="307" t="s">
        <v>267</v>
      </c>
      <c r="Q123" s="246" t="s">
        <v>378</v>
      </c>
      <c r="R123" s="303">
        <v>5</v>
      </c>
      <c r="S123" s="331">
        <v>3500</v>
      </c>
      <c r="T123" s="303">
        <f t="shared" si="4"/>
        <v>17500</v>
      </c>
      <c r="U123" s="303">
        <f t="shared" si="5"/>
        <v>19600.000000000004</v>
      </c>
      <c r="V123" s="295"/>
      <c r="W123" s="295" t="s">
        <v>1973</v>
      </c>
      <c r="X123" s="295"/>
      <c r="Y123" s="305" t="s">
        <v>357</v>
      </c>
    </row>
    <row r="124" spans="1:25" s="305" customFormat="1" ht="76.5" customHeight="1">
      <c r="A124" s="295" t="s">
        <v>1716</v>
      </c>
      <c r="B124" s="296" t="s">
        <v>32</v>
      </c>
      <c r="C124" s="297" t="s">
        <v>2477</v>
      </c>
      <c r="D124" s="297" t="s">
        <v>2478</v>
      </c>
      <c r="E124" s="297" t="s">
        <v>2422</v>
      </c>
      <c r="F124" s="3" t="s">
        <v>2239</v>
      </c>
      <c r="G124" s="295" t="s">
        <v>364</v>
      </c>
      <c r="H124" s="299">
        <v>0</v>
      </c>
      <c r="I124" s="300" t="s">
        <v>78</v>
      </c>
      <c r="J124" s="296" t="s">
        <v>276</v>
      </c>
      <c r="K124" s="301" t="s">
        <v>2286</v>
      </c>
      <c r="L124" s="296" t="s">
        <v>277</v>
      </c>
      <c r="M124" s="300" t="s">
        <v>275</v>
      </c>
      <c r="N124" s="302" t="s">
        <v>2287</v>
      </c>
      <c r="O124" s="3" t="s">
        <v>337</v>
      </c>
      <c r="P124" s="307" t="s">
        <v>267</v>
      </c>
      <c r="Q124" s="246" t="s">
        <v>378</v>
      </c>
      <c r="R124" s="303">
        <v>2</v>
      </c>
      <c r="S124" s="331">
        <v>70000</v>
      </c>
      <c r="T124" s="303">
        <f t="shared" si="4"/>
        <v>140000</v>
      </c>
      <c r="U124" s="303">
        <f t="shared" si="5"/>
        <v>156800.00000000003</v>
      </c>
      <c r="V124" s="295"/>
      <c r="W124" s="295" t="s">
        <v>1973</v>
      </c>
      <c r="X124" s="295"/>
      <c r="Y124" s="305" t="s">
        <v>357</v>
      </c>
    </row>
    <row r="125" spans="1:25" s="305" customFormat="1" ht="76.5" customHeight="1">
      <c r="A125" s="295" t="s">
        <v>1717</v>
      </c>
      <c r="B125" s="296" t="s">
        <v>32</v>
      </c>
      <c r="C125" s="297" t="s">
        <v>2479</v>
      </c>
      <c r="D125" s="297" t="s">
        <v>2480</v>
      </c>
      <c r="E125" s="297" t="s">
        <v>2481</v>
      </c>
      <c r="F125" s="3" t="s">
        <v>2240</v>
      </c>
      <c r="G125" s="295" t="s">
        <v>364</v>
      </c>
      <c r="H125" s="299">
        <v>0</v>
      </c>
      <c r="I125" s="300" t="s">
        <v>78</v>
      </c>
      <c r="J125" s="296" t="s">
        <v>276</v>
      </c>
      <c r="K125" s="301" t="s">
        <v>2286</v>
      </c>
      <c r="L125" s="296" t="s">
        <v>277</v>
      </c>
      <c r="M125" s="300" t="s">
        <v>275</v>
      </c>
      <c r="N125" s="302" t="s">
        <v>2287</v>
      </c>
      <c r="O125" s="3" t="s">
        <v>337</v>
      </c>
      <c r="P125" s="307" t="s">
        <v>267</v>
      </c>
      <c r="Q125" s="246" t="s">
        <v>378</v>
      </c>
      <c r="R125" s="303">
        <v>1</v>
      </c>
      <c r="S125" s="331">
        <v>450000</v>
      </c>
      <c r="T125" s="303">
        <f t="shared" si="4"/>
        <v>450000</v>
      </c>
      <c r="U125" s="303">
        <f t="shared" si="5"/>
        <v>504000.00000000006</v>
      </c>
      <c r="V125" s="295"/>
      <c r="W125" s="295" t="s">
        <v>1973</v>
      </c>
      <c r="X125" s="295"/>
      <c r="Y125" s="305" t="s">
        <v>357</v>
      </c>
    </row>
    <row r="126" spans="1:25" s="305" customFormat="1" ht="76.5" customHeight="1">
      <c r="A126" s="295" t="s">
        <v>1718</v>
      </c>
      <c r="B126" s="296" t="s">
        <v>32</v>
      </c>
      <c r="C126" s="297" t="s">
        <v>2482</v>
      </c>
      <c r="D126" s="297" t="s">
        <v>2480</v>
      </c>
      <c r="E126" s="297" t="s">
        <v>2483</v>
      </c>
      <c r="F126" s="3" t="s">
        <v>2241</v>
      </c>
      <c r="G126" s="295" t="s">
        <v>364</v>
      </c>
      <c r="H126" s="299">
        <v>0</v>
      </c>
      <c r="I126" s="300" t="s">
        <v>78</v>
      </c>
      <c r="J126" s="296" t="s">
        <v>276</v>
      </c>
      <c r="K126" s="301" t="s">
        <v>2286</v>
      </c>
      <c r="L126" s="296" t="s">
        <v>277</v>
      </c>
      <c r="M126" s="300" t="s">
        <v>275</v>
      </c>
      <c r="N126" s="302" t="s">
        <v>2287</v>
      </c>
      <c r="O126" s="3" t="s">
        <v>337</v>
      </c>
      <c r="P126" s="307" t="s">
        <v>267</v>
      </c>
      <c r="Q126" s="246" t="s">
        <v>378</v>
      </c>
      <c r="R126" s="303">
        <v>5</v>
      </c>
      <c r="S126" s="331">
        <v>38000</v>
      </c>
      <c r="T126" s="303">
        <f t="shared" si="4"/>
        <v>190000</v>
      </c>
      <c r="U126" s="303">
        <f t="shared" si="5"/>
        <v>212800.00000000003</v>
      </c>
      <c r="V126" s="295"/>
      <c r="W126" s="295" t="s">
        <v>1973</v>
      </c>
      <c r="X126" s="295"/>
      <c r="Y126" s="305" t="s">
        <v>357</v>
      </c>
    </row>
    <row r="127" spans="1:25" s="305" customFormat="1" ht="76.5" customHeight="1">
      <c r="A127" s="295" t="s">
        <v>1719</v>
      </c>
      <c r="B127" s="296" t="s">
        <v>32</v>
      </c>
      <c r="C127" s="297" t="s">
        <v>2484</v>
      </c>
      <c r="D127" s="297" t="s">
        <v>2485</v>
      </c>
      <c r="E127" s="297" t="s">
        <v>2486</v>
      </c>
      <c r="F127" s="3" t="s">
        <v>2242</v>
      </c>
      <c r="G127" s="295" t="s">
        <v>364</v>
      </c>
      <c r="H127" s="299">
        <v>0</v>
      </c>
      <c r="I127" s="300" t="s">
        <v>78</v>
      </c>
      <c r="J127" s="296" t="s">
        <v>276</v>
      </c>
      <c r="K127" s="301" t="s">
        <v>2286</v>
      </c>
      <c r="L127" s="296" t="s">
        <v>277</v>
      </c>
      <c r="M127" s="300" t="s">
        <v>275</v>
      </c>
      <c r="N127" s="302" t="s">
        <v>2287</v>
      </c>
      <c r="O127" s="3" t="s">
        <v>337</v>
      </c>
      <c r="P127" s="307" t="s">
        <v>267</v>
      </c>
      <c r="Q127" s="246" t="s">
        <v>378</v>
      </c>
      <c r="R127" s="303">
        <v>4</v>
      </c>
      <c r="S127" s="331">
        <v>52500</v>
      </c>
      <c r="T127" s="303">
        <f t="shared" si="4"/>
        <v>210000</v>
      </c>
      <c r="U127" s="309">
        <f t="shared" si="5"/>
        <v>235200.00000000003</v>
      </c>
      <c r="V127" s="295"/>
      <c r="W127" s="295" t="s">
        <v>1973</v>
      </c>
      <c r="X127" s="295"/>
      <c r="Y127" s="305" t="s">
        <v>357</v>
      </c>
    </row>
    <row r="128" spans="1:25" s="305" customFormat="1" ht="76.5" customHeight="1">
      <c r="A128" s="295" t="s">
        <v>1720</v>
      </c>
      <c r="B128" s="296" t="s">
        <v>32</v>
      </c>
      <c r="C128" s="297" t="s">
        <v>2487</v>
      </c>
      <c r="D128" s="297" t="s">
        <v>2488</v>
      </c>
      <c r="E128" s="297" t="s">
        <v>2489</v>
      </c>
      <c r="F128" s="3" t="s">
        <v>2243</v>
      </c>
      <c r="G128" s="295" t="s">
        <v>364</v>
      </c>
      <c r="H128" s="299">
        <v>0</v>
      </c>
      <c r="I128" s="300" t="s">
        <v>78</v>
      </c>
      <c r="J128" s="296" t="s">
        <v>276</v>
      </c>
      <c r="K128" s="301" t="s">
        <v>2286</v>
      </c>
      <c r="L128" s="296" t="s">
        <v>277</v>
      </c>
      <c r="M128" s="300" t="s">
        <v>275</v>
      </c>
      <c r="N128" s="302" t="s">
        <v>2287</v>
      </c>
      <c r="O128" s="3" t="s">
        <v>337</v>
      </c>
      <c r="P128" s="307" t="s">
        <v>267</v>
      </c>
      <c r="Q128" s="246" t="s">
        <v>378</v>
      </c>
      <c r="R128" s="303">
        <v>2</v>
      </c>
      <c r="S128" s="331">
        <v>4500</v>
      </c>
      <c r="T128" s="303">
        <f t="shared" si="4"/>
        <v>9000</v>
      </c>
      <c r="U128" s="309">
        <f t="shared" si="5"/>
        <v>10080.000000000002</v>
      </c>
      <c r="V128" s="295"/>
      <c r="W128" s="295" t="s">
        <v>1973</v>
      </c>
      <c r="X128" s="295"/>
      <c r="Y128" s="305" t="s">
        <v>357</v>
      </c>
    </row>
    <row r="129" spans="1:25" s="305" customFormat="1" ht="76.5" customHeight="1">
      <c r="A129" s="295" t="s">
        <v>1721</v>
      </c>
      <c r="B129" s="296" t="s">
        <v>32</v>
      </c>
      <c r="C129" s="297" t="s">
        <v>2490</v>
      </c>
      <c r="D129" s="297" t="s">
        <v>2491</v>
      </c>
      <c r="E129" s="297" t="s">
        <v>2492</v>
      </c>
      <c r="F129" s="3" t="s">
        <v>2244</v>
      </c>
      <c r="G129" s="295" t="s">
        <v>364</v>
      </c>
      <c r="H129" s="299">
        <v>0</v>
      </c>
      <c r="I129" s="300" t="s">
        <v>78</v>
      </c>
      <c r="J129" s="296" t="s">
        <v>276</v>
      </c>
      <c r="K129" s="301" t="s">
        <v>2286</v>
      </c>
      <c r="L129" s="296" t="s">
        <v>277</v>
      </c>
      <c r="M129" s="300" t="s">
        <v>275</v>
      </c>
      <c r="N129" s="302" t="s">
        <v>2287</v>
      </c>
      <c r="O129" s="3" t="s">
        <v>337</v>
      </c>
      <c r="P129" s="307" t="s">
        <v>267</v>
      </c>
      <c r="Q129" s="246" t="s">
        <v>378</v>
      </c>
      <c r="R129" s="303">
        <v>1</v>
      </c>
      <c r="S129" s="331">
        <v>21000</v>
      </c>
      <c r="T129" s="303">
        <f t="shared" si="4"/>
        <v>21000</v>
      </c>
      <c r="U129" s="309">
        <f t="shared" si="5"/>
        <v>23520.000000000004</v>
      </c>
      <c r="V129" s="295"/>
      <c r="W129" s="295" t="s">
        <v>1973</v>
      </c>
      <c r="X129" s="295"/>
      <c r="Y129" s="305" t="s">
        <v>357</v>
      </c>
    </row>
    <row r="130" spans="1:25" s="305" customFormat="1" ht="76.5" customHeight="1">
      <c r="A130" s="295" t="s">
        <v>1722</v>
      </c>
      <c r="B130" s="296" t="s">
        <v>32</v>
      </c>
      <c r="C130" s="297" t="s">
        <v>2493</v>
      </c>
      <c r="D130" s="297" t="s">
        <v>2488</v>
      </c>
      <c r="E130" s="297" t="s">
        <v>2494</v>
      </c>
      <c r="F130" s="3" t="s">
        <v>2245</v>
      </c>
      <c r="G130" s="295" t="s">
        <v>364</v>
      </c>
      <c r="H130" s="299">
        <v>0</v>
      </c>
      <c r="I130" s="300" t="s">
        <v>78</v>
      </c>
      <c r="J130" s="296" t="s">
        <v>276</v>
      </c>
      <c r="K130" s="301" t="s">
        <v>2286</v>
      </c>
      <c r="L130" s="296" t="s">
        <v>277</v>
      </c>
      <c r="M130" s="300" t="s">
        <v>275</v>
      </c>
      <c r="N130" s="302" t="s">
        <v>2287</v>
      </c>
      <c r="O130" s="3" t="s">
        <v>337</v>
      </c>
      <c r="P130" s="307" t="s">
        <v>267</v>
      </c>
      <c r="Q130" s="246" t="s">
        <v>378</v>
      </c>
      <c r="R130" s="303">
        <v>2</v>
      </c>
      <c r="S130" s="331">
        <v>14000</v>
      </c>
      <c r="T130" s="303">
        <f aca="true" t="shared" si="6" ref="T130:T193">S130*R130</f>
        <v>28000</v>
      </c>
      <c r="U130" s="309">
        <f aca="true" t="shared" si="7" ref="U130:U193">T130*1.12</f>
        <v>31360.000000000004</v>
      </c>
      <c r="V130" s="295"/>
      <c r="W130" s="295" t="s">
        <v>1973</v>
      </c>
      <c r="X130" s="295"/>
      <c r="Y130" s="305" t="s">
        <v>357</v>
      </c>
    </row>
    <row r="131" spans="1:25" s="305" customFormat="1" ht="76.5" customHeight="1">
      <c r="A131" s="295" t="s">
        <v>1723</v>
      </c>
      <c r="B131" s="296" t="s">
        <v>32</v>
      </c>
      <c r="C131" s="297" t="s">
        <v>2495</v>
      </c>
      <c r="D131" s="297" t="s">
        <v>2496</v>
      </c>
      <c r="E131" s="297" t="s">
        <v>2497</v>
      </c>
      <c r="F131" s="3" t="s">
        <v>2246</v>
      </c>
      <c r="G131" s="295" t="s">
        <v>364</v>
      </c>
      <c r="H131" s="299">
        <v>0</v>
      </c>
      <c r="I131" s="300" t="s">
        <v>78</v>
      </c>
      <c r="J131" s="296" t="s">
        <v>276</v>
      </c>
      <c r="K131" s="301" t="s">
        <v>2286</v>
      </c>
      <c r="L131" s="296" t="s">
        <v>277</v>
      </c>
      <c r="M131" s="300" t="s">
        <v>275</v>
      </c>
      <c r="N131" s="302" t="s">
        <v>2287</v>
      </c>
      <c r="O131" s="3" t="s">
        <v>337</v>
      </c>
      <c r="P131" s="307" t="s">
        <v>267</v>
      </c>
      <c r="Q131" s="246" t="s">
        <v>378</v>
      </c>
      <c r="R131" s="303">
        <v>2</v>
      </c>
      <c r="S131" s="331">
        <v>5500</v>
      </c>
      <c r="T131" s="303">
        <f t="shared" si="6"/>
        <v>11000</v>
      </c>
      <c r="U131" s="309">
        <f t="shared" si="7"/>
        <v>12320.000000000002</v>
      </c>
      <c r="V131" s="295"/>
      <c r="W131" s="295" t="s">
        <v>1973</v>
      </c>
      <c r="X131" s="295"/>
      <c r="Y131" s="305" t="s">
        <v>357</v>
      </c>
    </row>
    <row r="132" spans="1:25" s="305" customFormat="1" ht="76.5" customHeight="1">
      <c r="A132" s="295" t="s">
        <v>1724</v>
      </c>
      <c r="B132" s="296" t="s">
        <v>32</v>
      </c>
      <c r="C132" s="297" t="s">
        <v>2495</v>
      </c>
      <c r="D132" s="297" t="s">
        <v>2496</v>
      </c>
      <c r="E132" s="297" t="s">
        <v>2497</v>
      </c>
      <c r="F132" s="3" t="s">
        <v>2247</v>
      </c>
      <c r="G132" s="295" t="s">
        <v>364</v>
      </c>
      <c r="H132" s="299">
        <v>0</v>
      </c>
      <c r="I132" s="300" t="s">
        <v>78</v>
      </c>
      <c r="J132" s="296" t="s">
        <v>276</v>
      </c>
      <c r="K132" s="301" t="s">
        <v>2286</v>
      </c>
      <c r="L132" s="296" t="s">
        <v>277</v>
      </c>
      <c r="M132" s="300" t="s">
        <v>275</v>
      </c>
      <c r="N132" s="302" t="s">
        <v>2287</v>
      </c>
      <c r="O132" s="3" t="s">
        <v>337</v>
      </c>
      <c r="P132" s="307" t="s">
        <v>267</v>
      </c>
      <c r="Q132" s="246" t="s">
        <v>378</v>
      </c>
      <c r="R132" s="303">
        <v>3</v>
      </c>
      <c r="S132" s="331">
        <v>3800</v>
      </c>
      <c r="T132" s="303">
        <f t="shared" si="6"/>
        <v>11400</v>
      </c>
      <c r="U132" s="309">
        <f t="shared" si="7"/>
        <v>12768.000000000002</v>
      </c>
      <c r="V132" s="295"/>
      <c r="W132" s="295" t="s">
        <v>1973</v>
      </c>
      <c r="X132" s="295"/>
      <c r="Y132" s="305" t="s">
        <v>357</v>
      </c>
    </row>
    <row r="133" spans="1:25" s="305" customFormat="1" ht="76.5" customHeight="1">
      <c r="A133" s="295" t="s">
        <v>1725</v>
      </c>
      <c r="B133" s="296" t="s">
        <v>32</v>
      </c>
      <c r="C133" s="297" t="s">
        <v>2498</v>
      </c>
      <c r="D133" s="297" t="s">
        <v>2499</v>
      </c>
      <c r="E133" s="297" t="s">
        <v>2500</v>
      </c>
      <c r="F133" s="3" t="s">
        <v>2248</v>
      </c>
      <c r="G133" s="295" t="s">
        <v>364</v>
      </c>
      <c r="H133" s="299">
        <v>0</v>
      </c>
      <c r="I133" s="300" t="s">
        <v>78</v>
      </c>
      <c r="J133" s="296" t="s">
        <v>276</v>
      </c>
      <c r="K133" s="301" t="s">
        <v>2286</v>
      </c>
      <c r="L133" s="296" t="s">
        <v>277</v>
      </c>
      <c r="M133" s="300" t="s">
        <v>275</v>
      </c>
      <c r="N133" s="302" t="s">
        <v>2287</v>
      </c>
      <c r="O133" s="3" t="s">
        <v>337</v>
      </c>
      <c r="P133" s="307" t="s">
        <v>267</v>
      </c>
      <c r="Q133" s="246" t="s">
        <v>378</v>
      </c>
      <c r="R133" s="303">
        <v>40</v>
      </c>
      <c r="S133" s="331">
        <v>3500</v>
      </c>
      <c r="T133" s="303">
        <f t="shared" si="6"/>
        <v>140000</v>
      </c>
      <c r="U133" s="309">
        <f t="shared" si="7"/>
        <v>156800.00000000003</v>
      </c>
      <c r="V133" s="295"/>
      <c r="W133" s="295" t="s">
        <v>1973</v>
      </c>
      <c r="X133" s="295"/>
      <c r="Y133" s="305" t="s">
        <v>357</v>
      </c>
    </row>
    <row r="134" spans="1:25" s="305" customFormat="1" ht="76.5" customHeight="1">
      <c r="A134" s="295" t="s">
        <v>1726</v>
      </c>
      <c r="B134" s="296" t="s">
        <v>32</v>
      </c>
      <c r="C134" s="297" t="s">
        <v>2498</v>
      </c>
      <c r="D134" s="297" t="s">
        <v>2499</v>
      </c>
      <c r="E134" s="297" t="s">
        <v>2500</v>
      </c>
      <c r="F134" s="3" t="s">
        <v>2249</v>
      </c>
      <c r="G134" s="295" t="s">
        <v>364</v>
      </c>
      <c r="H134" s="299">
        <v>0</v>
      </c>
      <c r="I134" s="300" t="s">
        <v>78</v>
      </c>
      <c r="J134" s="296" t="s">
        <v>276</v>
      </c>
      <c r="K134" s="301" t="s">
        <v>2286</v>
      </c>
      <c r="L134" s="296" t="s">
        <v>277</v>
      </c>
      <c r="M134" s="300" t="s">
        <v>275</v>
      </c>
      <c r="N134" s="302" t="s">
        <v>2287</v>
      </c>
      <c r="O134" s="3" t="s">
        <v>337</v>
      </c>
      <c r="P134" s="307" t="s">
        <v>267</v>
      </c>
      <c r="Q134" s="246" t="s">
        <v>378</v>
      </c>
      <c r="R134" s="303">
        <v>40</v>
      </c>
      <c r="S134" s="331">
        <v>3500</v>
      </c>
      <c r="T134" s="303">
        <f t="shared" si="6"/>
        <v>140000</v>
      </c>
      <c r="U134" s="309">
        <f t="shared" si="7"/>
        <v>156800.00000000003</v>
      </c>
      <c r="V134" s="295"/>
      <c r="W134" s="295" t="s">
        <v>1973</v>
      </c>
      <c r="X134" s="295"/>
      <c r="Y134" s="305" t="s">
        <v>357</v>
      </c>
    </row>
    <row r="135" spans="1:25" s="305" customFormat="1" ht="76.5" customHeight="1">
      <c r="A135" s="295" t="s">
        <v>1727</v>
      </c>
      <c r="B135" s="296" t="s">
        <v>32</v>
      </c>
      <c r="C135" s="297" t="s">
        <v>2501</v>
      </c>
      <c r="D135" s="297" t="s">
        <v>252</v>
      </c>
      <c r="E135" s="297" t="s">
        <v>2502</v>
      </c>
      <c r="F135" s="3" t="s">
        <v>2250</v>
      </c>
      <c r="G135" s="295" t="s">
        <v>364</v>
      </c>
      <c r="H135" s="299">
        <v>0</v>
      </c>
      <c r="I135" s="300" t="s">
        <v>78</v>
      </c>
      <c r="J135" s="296" t="s">
        <v>276</v>
      </c>
      <c r="K135" s="301" t="s">
        <v>2286</v>
      </c>
      <c r="L135" s="296" t="s">
        <v>277</v>
      </c>
      <c r="M135" s="300" t="s">
        <v>275</v>
      </c>
      <c r="N135" s="302" t="s">
        <v>2287</v>
      </c>
      <c r="O135" s="3" t="s">
        <v>337</v>
      </c>
      <c r="P135" s="307" t="s">
        <v>267</v>
      </c>
      <c r="Q135" s="246" t="s">
        <v>378</v>
      </c>
      <c r="R135" s="303">
        <v>1</v>
      </c>
      <c r="S135" s="331">
        <v>130000</v>
      </c>
      <c r="T135" s="303">
        <f t="shared" si="6"/>
        <v>130000</v>
      </c>
      <c r="U135" s="309">
        <f t="shared" si="7"/>
        <v>145600</v>
      </c>
      <c r="V135" s="295"/>
      <c r="W135" s="295" t="s">
        <v>1973</v>
      </c>
      <c r="X135" s="295"/>
      <c r="Y135" s="305" t="s">
        <v>357</v>
      </c>
    </row>
    <row r="136" spans="1:25" s="305" customFormat="1" ht="76.5" customHeight="1">
      <c r="A136" s="295" t="s">
        <v>1728</v>
      </c>
      <c r="B136" s="296" t="s">
        <v>32</v>
      </c>
      <c r="C136" s="297" t="s">
        <v>2503</v>
      </c>
      <c r="D136" s="297" t="s">
        <v>2504</v>
      </c>
      <c r="E136" s="297" t="s">
        <v>2422</v>
      </c>
      <c r="F136" s="3" t="s">
        <v>2251</v>
      </c>
      <c r="G136" s="295" t="s">
        <v>364</v>
      </c>
      <c r="H136" s="299">
        <v>0</v>
      </c>
      <c r="I136" s="300" t="s">
        <v>78</v>
      </c>
      <c r="J136" s="296" t="s">
        <v>276</v>
      </c>
      <c r="K136" s="301" t="s">
        <v>2286</v>
      </c>
      <c r="L136" s="296" t="s">
        <v>277</v>
      </c>
      <c r="M136" s="300" t="s">
        <v>275</v>
      </c>
      <c r="N136" s="302" t="s">
        <v>2287</v>
      </c>
      <c r="O136" s="3" t="s">
        <v>337</v>
      </c>
      <c r="P136" s="307" t="s">
        <v>267</v>
      </c>
      <c r="Q136" s="246" t="s">
        <v>378</v>
      </c>
      <c r="R136" s="303">
        <v>2</v>
      </c>
      <c r="S136" s="331">
        <v>7700</v>
      </c>
      <c r="T136" s="303">
        <f t="shared" si="6"/>
        <v>15400</v>
      </c>
      <c r="U136" s="309">
        <f t="shared" si="7"/>
        <v>17248</v>
      </c>
      <c r="V136" s="295"/>
      <c r="W136" s="295" t="s">
        <v>1973</v>
      </c>
      <c r="X136" s="295"/>
      <c r="Y136" s="305" t="s">
        <v>357</v>
      </c>
    </row>
    <row r="137" spans="1:25" s="305" customFormat="1" ht="76.5" customHeight="1">
      <c r="A137" s="295" t="s">
        <v>1729</v>
      </c>
      <c r="B137" s="296" t="s">
        <v>32</v>
      </c>
      <c r="C137" s="297" t="s">
        <v>2505</v>
      </c>
      <c r="D137" s="297" t="s">
        <v>2506</v>
      </c>
      <c r="E137" s="297" t="s">
        <v>2507</v>
      </c>
      <c r="F137" s="3" t="s">
        <v>2252</v>
      </c>
      <c r="G137" s="295" t="s">
        <v>364</v>
      </c>
      <c r="H137" s="299">
        <v>0</v>
      </c>
      <c r="I137" s="300" t="s">
        <v>78</v>
      </c>
      <c r="J137" s="296" t="s">
        <v>276</v>
      </c>
      <c r="K137" s="301" t="s">
        <v>2286</v>
      </c>
      <c r="L137" s="296" t="s">
        <v>277</v>
      </c>
      <c r="M137" s="300" t="s">
        <v>275</v>
      </c>
      <c r="N137" s="302" t="s">
        <v>2287</v>
      </c>
      <c r="O137" s="3" t="s">
        <v>337</v>
      </c>
      <c r="P137" s="307" t="s">
        <v>267</v>
      </c>
      <c r="Q137" s="246" t="s">
        <v>378</v>
      </c>
      <c r="R137" s="303">
        <v>1</v>
      </c>
      <c r="S137" s="331">
        <v>235000</v>
      </c>
      <c r="T137" s="303">
        <f t="shared" si="6"/>
        <v>235000</v>
      </c>
      <c r="U137" s="309">
        <f t="shared" si="7"/>
        <v>263200</v>
      </c>
      <c r="V137" s="295"/>
      <c r="W137" s="295" t="s">
        <v>1973</v>
      </c>
      <c r="X137" s="295"/>
      <c r="Y137" s="305" t="s">
        <v>357</v>
      </c>
    </row>
    <row r="138" spans="1:25" s="305" customFormat="1" ht="76.5" customHeight="1">
      <c r="A138" s="295" t="s">
        <v>1730</v>
      </c>
      <c r="B138" s="296" t="s">
        <v>32</v>
      </c>
      <c r="C138" s="297" t="s">
        <v>2508</v>
      </c>
      <c r="D138" s="297" t="s">
        <v>2467</v>
      </c>
      <c r="E138" s="297" t="s">
        <v>2509</v>
      </c>
      <c r="F138" s="3" t="s">
        <v>2275</v>
      </c>
      <c r="G138" s="295" t="s">
        <v>364</v>
      </c>
      <c r="H138" s="299">
        <v>0</v>
      </c>
      <c r="I138" s="300" t="s">
        <v>78</v>
      </c>
      <c r="J138" s="296" t="s">
        <v>276</v>
      </c>
      <c r="K138" s="301" t="s">
        <v>2286</v>
      </c>
      <c r="L138" s="296" t="s">
        <v>277</v>
      </c>
      <c r="M138" s="300" t="s">
        <v>275</v>
      </c>
      <c r="N138" s="302" t="s">
        <v>2287</v>
      </c>
      <c r="O138" s="3" t="s">
        <v>337</v>
      </c>
      <c r="P138" s="307" t="s">
        <v>267</v>
      </c>
      <c r="Q138" s="246" t="s">
        <v>378</v>
      </c>
      <c r="R138" s="303">
        <v>1</v>
      </c>
      <c r="S138" s="331">
        <v>105000</v>
      </c>
      <c r="T138" s="303">
        <f t="shared" si="6"/>
        <v>105000</v>
      </c>
      <c r="U138" s="309">
        <f t="shared" si="7"/>
        <v>117600.00000000001</v>
      </c>
      <c r="V138" s="295"/>
      <c r="W138" s="295" t="s">
        <v>1973</v>
      </c>
      <c r="X138" s="295"/>
      <c r="Y138" s="305" t="s">
        <v>357</v>
      </c>
    </row>
    <row r="139" spans="1:25" s="305" customFormat="1" ht="76.5" customHeight="1">
      <c r="A139" s="295" t="s">
        <v>1731</v>
      </c>
      <c r="B139" s="296" t="s">
        <v>32</v>
      </c>
      <c r="C139" s="330" t="s">
        <v>2634</v>
      </c>
      <c r="D139" s="330" t="s">
        <v>2457</v>
      </c>
      <c r="E139" s="330" t="s">
        <v>2635</v>
      </c>
      <c r="F139" s="3" t="s">
        <v>2274</v>
      </c>
      <c r="G139" s="295" t="s">
        <v>364</v>
      </c>
      <c r="H139" s="299">
        <v>0</v>
      </c>
      <c r="I139" s="300" t="s">
        <v>78</v>
      </c>
      <c r="J139" s="296" t="s">
        <v>276</v>
      </c>
      <c r="K139" s="301" t="s">
        <v>2286</v>
      </c>
      <c r="L139" s="296" t="s">
        <v>277</v>
      </c>
      <c r="M139" s="300" t="s">
        <v>275</v>
      </c>
      <c r="N139" s="302" t="s">
        <v>2287</v>
      </c>
      <c r="O139" s="3" t="s">
        <v>337</v>
      </c>
      <c r="P139" s="307" t="s">
        <v>267</v>
      </c>
      <c r="Q139" s="333" t="s">
        <v>378</v>
      </c>
      <c r="R139" s="303">
        <v>3</v>
      </c>
      <c r="S139" s="334">
        <v>73500</v>
      </c>
      <c r="T139" s="303">
        <f t="shared" si="6"/>
        <v>220500</v>
      </c>
      <c r="U139" s="309">
        <f t="shared" si="7"/>
        <v>246960.00000000003</v>
      </c>
      <c r="V139" s="295"/>
      <c r="W139" s="295" t="s">
        <v>1973</v>
      </c>
      <c r="X139" s="295"/>
      <c r="Y139" s="305" t="s">
        <v>357</v>
      </c>
    </row>
    <row r="140" spans="1:25" s="305" customFormat="1" ht="76.5" customHeight="1">
      <c r="A140" s="295" t="s">
        <v>1732</v>
      </c>
      <c r="B140" s="296" t="s">
        <v>32</v>
      </c>
      <c r="C140" s="297" t="s">
        <v>2510</v>
      </c>
      <c r="D140" s="297" t="s">
        <v>2511</v>
      </c>
      <c r="E140" s="297" t="s">
        <v>2512</v>
      </c>
      <c r="F140" s="3" t="s">
        <v>2273</v>
      </c>
      <c r="G140" s="295" t="s">
        <v>364</v>
      </c>
      <c r="H140" s="299">
        <v>0</v>
      </c>
      <c r="I140" s="300" t="s">
        <v>78</v>
      </c>
      <c r="J140" s="296" t="s">
        <v>276</v>
      </c>
      <c r="K140" s="301" t="s">
        <v>2286</v>
      </c>
      <c r="L140" s="296" t="s">
        <v>277</v>
      </c>
      <c r="M140" s="300" t="s">
        <v>275</v>
      </c>
      <c r="N140" s="302" t="s">
        <v>2287</v>
      </c>
      <c r="O140" s="3" t="s">
        <v>337</v>
      </c>
      <c r="P140" s="307" t="s">
        <v>267</v>
      </c>
      <c r="Q140" s="246" t="s">
        <v>378</v>
      </c>
      <c r="R140" s="303">
        <v>7</v>
      </c>
      <c r="S140" s="331">
        <v>17500</v>
      </c>
      <c r="T140" s="303">
        <f t="shared" si="6"/>
        <v>122500</v>
      </c>
      <c r="U140" s="309">
        <f t="shared" si="7"/>
        <v>137200</v>
      </c>
      <c r="V140" s="295"/>
      <c r="W140" s="295" t="s">
        <v>1973</v>
      </c>
      <c r="X140" s="295"/>
      <c r="Y140" s="305" t="s">
        <v>357</v>
      </c>
    </row>
    <row r="141" spans="1:25" s="305" customFormat="1" ht="76.5">
      <c r="A141" s="295" t="s">
        <v>1733</v>
      </c>
      <c r="B141" s="296" t="s">
        <v>32</v>
      </c>
      <c r="C141" s="297" t="s">
        <v>2513</v>
      </c>
      <c r="D141" s="297" t="s">
        <v>2511</v>
      </c>
      <c r="E141" s="297" t="s">
        <v>2514</v>
      </c>
      <c r="F141" s="3" t="s">
        <v>2272</v>
      </c>
      <c r="G141" s="295" t="s">
        <v>364</v>
      </c>
      <c r="H141" s="299">
        <v>0</v>
      </c>
      <c r="I141" s="300" t="s">
        <v>78</v>
      </c>
      <c r="J141" s="296" t="s">
        <v>276</v>
      </c>
      <c r="K141" s="301" t="s">
        <v>2286</v>
      </c>
      <c r="L141" s="296" t="s">
        <v>277</v>
      </c>
      <c r="M141" s="300" t="s">
        <v>275</v>
      </c>
      <c r="N141" s="302" t="s">
        <v>2287</v>
      </c>
      <c r="O141" s="3" t="s">
        <v>337</v>
      </c>
      <c r="P141" s="307" t="s">
        <v>267</v>
      </c>
      <c r="Q141" s="246" t="s">
        <v>378</v>
      </c>
      <c r="R141" s="303">
        <v>10</v>
      </c>
      <c r="S141" s="331">
        <v>5600</v>
      </c>
      <c r="T141" s="303">
        <f t="shared" si="6"/>
        <v>56000</v>
      </c>
      <c r="U141" s="309">
        <f t="shared" si="7"/>
        <v>62720.00000000001</v>
      </c>
      <c r="V141" s="295"/>
      <c r="W141" s="295" t="s">
        <v>1973</v>
      </c>
      <c r="X141" s="295"/>
      <c r="Y141" s="305" t="s">
        <v>357</v>
      </c>
    </row>
    <row r="142" spans="1:25" s="305" customFormat="1" ht="76.5" customHeight="1">
      <c r="A142" s="295" t="s">
        <v>1734</v>
      </c>
      <c r="B142" s="296" t="s">
        <v>32</v>
      </c>
      <c r="C142" s="297" t="s">
        <v>2515</v>
      </c>
      <c r="D142" s="297" t="s">
        <v>2516</v>
      </c>
      <c r="E142" s="297" t="s">
        <v>2517</v>
      </c>
      <c r="F142" s="3" t="s">
        <v>2271</v>
      </c>
      <c r="G142" s="295" t="s">
        <v>364</v>
      </c>
      <c r="H142" s="299">
        <v>0</v>
      </c>
      <c r="I142" s="300" t="s">
        <v>78</v>
      </c>
      <c r="J142" s="296" t="s">
        <v>276</v>
      </c>
      <c r="K142" s="301" t="s">
        <v>2286</v>
      </c>
      <c r="L142" s="296" t="s">
        <v>277</v>
      </c>
      <c r="M142" s="300" t="s">
        <v>275</v>
      </c>
      <c r="N142" s="302" t="s">
        <v>2287</v>
      </c>
      <c r="O142" s="3" t="s">
        <v>337</v>
      </c>
      <c r="P142" s="307" t="s">
        <v>267</v>
      </c>
      <c r="Q142" s="246" t="s">
        <v>378</v>
      </c>
      <c r="R142" s="303">
        <v>1</v>
      </c>
      <c r="S142" s="331">
        <v>80000</v>
      </c>
      <c r="T142" s="303">
        <f t="shared" si="6"/>
        <v>80000</v>
      </c>
      <c r="U142" s="309">
        <f t="shared" si="7"/>
        <v>89600.00000000001</v>
      </c>
      <c r="V142" s="295"/>
      <c r="W142" s="295" t="s">
        <v>1973</v>
      </c>
      <c r="X142" s="295"/>
      <c r="Y142" s="305" t="s">
        <v>357</v>
      </c>
    </row>
    <row r="143" spans="1:25" s="305" customFormat="1" ht="76.5" customHeight="1">
      <c r="A143" s="295" t="s">
        <v>1735</v>
      </c>
      <c r="B143" s="296" t="s">
        <v>32</v>
      </c>
      <c r="C143" s="297" t="s">
        <v>2518</v>
      </c>
      <c r="D143" s="297" t="s">
        <v>242</v>
      </c>
      <c r="E143" s="297" t="s">
        <v>2519</v>
      </c>
      <c r="F143" s="3" t="s">
        <v>2270</v>
      </c>
      <c r="G143" s="295" t="s">
        <v>364</v>
      </c>
      <c r="H143" s="299">
        <v>0</v>
      </c>
      <c r="I143" s="300" t="s">
        <v>78</v>
      </c>
      <c r="J143" s="296" t="s">
        <v>276</v>
      </c>
      <c r="K143" s="301" t="s">
        <v>2286</v>
      </c>
      <c r="L143" s="296" t="s">
        <v>277</v>
      </c>
      <c r="M143" s="300" t="s">
        <v>275</v>
      </c>
      <c r="N143" s="302" t="s">
        <v>2287</v>
      </c>
      <c r="O143" s="3" t="s">
        <v>337</v>
      </c>
      <c r="P143" s="307" t="s">
        <v>267</v>
      </c>
      <c r="Q143" s="246" t="s">
        <v>378</v>
      </c>
      <c r="R143" s="303">
        <v>1</v>
      </c>
      <c r="S143" s="331">
        <v>90000</v>
      </c>
      <c r="T143" s="303">
        <f t="shared" si="6"/>
        <v>90000</v>
      </c>
      <c r="U143" s="309">
        <f t="shared" si="7"/>
        <v>100800.00000000001</v>
      </c>
      <c r="V143" s="295"/>
      <c r="W143" s="295" t="s">
        <v>1973</v>
      </c>
      <c r="X143" s="295"/>
      <c r="Y143" s="305" t="s">
        <v>357</v>
      </c>
    </row>
    <row r="144" spans="1:25" s="305" customFormat="1" ht="76.5" customHeight="1">
      <c r="A144" s="295" t="s">
        <v>1736</v>
      </c>
      <c r="B144" s="296" t="s">
        <v>32</v>
      </c>
      <c r="C144" s="297" t="s">
        <v>2520</v>
      </c>
      <c r="D144" s="297" t="s">
        <v>2521</v>
      </c>
      <c r="E144" s="297" t="s">
        <v>2522</v>
      </c>
      <c r="F144" s="3" t="s">
        <v>2269</v>
      </c>
      <c r="G144" s="295" t="s">
        <v>364</v>
      </c>
      <c r="H144" s="299">
        <v>0</v>
      </c>
      <c r="I144" s="300" t="s">
        <v>78</v>
      </c>
      <c r="J144" s="296" t="s">
        <v>276</v>
      </c>
      <c r="K144" s="301" t="s">
        <v>2286</v>
      </c>
      <c r="L144" s="296" t="s">
        <v>277</v>
      </c>
      <c r="M144" s="300" t="s">
        <v>275</v>
      </c>
      <c r="N144" s="302" t="s">
        <v>2287</v>
      </c>
      <c r="O144" s="3" t="s">
        <v>337</v>
      </c>
      <c r="P144" s="307" t="s">
        <v>267</v>
      </c>
      <c r="Q144" s="246" t="s">
        <v>378</v>
      </c>
      <c r="R144" s="303">
        <v>2</v>
      </c>
      <c r="S144" s="331">
        <v>3000</v>
      </c>
      <c r="T144" s="303">
        <f t="shared" si="6"/>
        <v>6000</v>
      </c>
      <c r="U144" s="309">
        <f t="shared" si="7"/>
        <v>6720.000000000001</v>
      </c>
      <c r="V144" s="295"/>
      <c r="W144" s="295" t="s">
        <v>1973</v>
      </c>
      <c r="X144" s="295"/>
      <c r="Y144" s="305" t="s">
        <v>357</v>
      </c>
    </row>
    <row r="145" spans="1:25" s="305" customFormat="1" ht="76.5" customHeight="1">
      <c r="A145" s="295" t="s">
        <v>1737</v>
      </c>
      <c r="B145" s="296" t="s">
        <v>32</v>
      </c>
      <c r="C145" s="297" t="s">
        <v>2520</v>
      </c>
      <c r="D145" s="297" t="s">
        <v>2521</v>
      </c>
      <c r="E145" s="297" t="s">
        <v>2522</v>
      </c>
      <c r="F145" s="3" t="s">
        <v>2268</v>
      </c>
      <c r="G145" s="298" t="s">
        <v>364</v>
      </c>
      <c r="H145" s="299">
        <v>0</v>
      </c>
      <c r="I145" s="300" t="s">
        <v>78</v>
      </c>
      <c r="J145" s="296" t="s">
        <v>276</v>
      </c>
      <c r="K145" s="301" t="s">
        <v>2286</v>
      </c>
      <c r="L145" s="296" t="s">
        <v>277</v>
      </c>
      <c r="M145" s="300" t="s">
        <v>275</v>
      </c>
      <c r="N145" s="302" t="s">
        <v>2287</v>
      </c>
      <c r="O145" s="3" t="s">
        <v>337</v>
      </c>
      <c r="P145" s="307" t="s">
        <v>267</v>
      </c>
      <c r="Q145" s="246" t="s">
        <v>378</v>
      </c>
      <c r="R145" s="303">
        <v>2</v>
      </c>
      <c r="S145" s="331">
        <v>3000</v>
      </c>
      <c r="T145" s="303">
        <f t="shared" si="6"/>
        <v>6000</v>
      </c>
      <c r="U145" s="309">
        <f t="shared" si="7"/>
        <v>6720.000000000001</v>
      </c>
      <c r="V145" s="295"/>
      <c r="W145" s="295" t="s">
        <v>1973</v>
      </c>
      <c r="X145" s="295"/>
      <c r="Y145" s="305" t="s">
        <v>357</v>
      </c>
    </row>
    <row r="146" spans="1:25" s="305" customFormat="1" ht="76.5" customHeight="1">
      <c r="A146" s="295" t="s">
        <v>1738</v>
      </c>
      <c r="B146" s="296" t="s">
        <v>32</v>
      </c>
      <c r="C146" s="297" t="s">
        <v>2523</v>
      </c>
      <c r="D146" s="297" t="s">
        <v>2524</v>
      </c>
      <c r="E146" s="297" t="s">
        <v>2525</v>
      </c>
      <c r="F146" s="3" t="s">
        <v>2267</v>
      </c>
      <c r="G146" s="298" t="s">
        <v>364</v>
      </c>
      <c r="H146" s="299">
        <v>0</v>
      </c>
      <c r="I146" s="300" t="s">
        <v>78</v>
      </c>
      <c r="J146" s="296" t="s">
        <v>276</v>
      </c>
      <c r="K146" s="301" t="s">
        <v>2286</v>
      </c>
      <c r="L146" s="296" t="s">
        <v>277</v>
      </c>
      <c r="M146" s="300" t="s">
        <v>275</v>
      </c>
      <c r="N146" s="302" t="s">
        <v>2287</v>
      </c>
      <c r="O146" s="3" t="s">
        <v>337</v>
      </c>
      <c r="P146" s="307" t="s">
        <v>267</v>
      </c>
      <c r="Q146" s="246" t="s">
        <v>378</v>
      </c>
      <c r="R146" s="303">
        <v>10</v>
      </c>
      <c r="S146" s="331">
        <v>4200</v>
      </c>
      <c r="T146" s="303">
        <f t="shared" si="6"/>
        <v>42000</v>
      </c>
      <c r="U146" s="309">
        <f t="shared" si="7"/>
        <v>47040.00000000001</v>
      </c>
      <c r="V146" s="295"/>
      <c r="W146" s="295" t="s">
        <v>1973</v>
      </c>
      <c r="X146" s="295"/>
      <c r="Y146" s="305" t="s">
        <v>357</v>
      </c>
    </row>
    <row r="147" spans="1:25" s="305" customFormat="1" ht="76.5" customHeight="1">
      <c r="A147" s="295" t="s">
        <v>1739</v>
      </c>
      <c r="B147" s="296" t="s">
        <v>32</v>
      </c>
      <c r="C147" s="297" t="s">
        <v>2526</v>
      </c>
      <c r="D147" s="297" t="s">
        <v>254</v>
      </c>
      <c r="E147" s="297" t="s">
        <v>2525</v>
      </c>
      <c r="F147" s="3" t="s">
        <v>2266</v>
      </c>
      <c r="G147" s="298" t="s">
        <v>364</v>
      </c>
      <c r="H147" s="299">
        <v>0</v>
      </c>
      <c r="I147" s="300" t="s">
        <v>78</v>
      </c>
      <c r="J147" s="296" t="s">
        <v>276</v>
      </c>
      <c r="K147" s="301" t="s">
        <v>2286</v>
      </c>
      <c r="L147" s="296" t="s">
        <v>277</v>
      </c>
      <c r="M147" s="300" t="s">
        <v>275</v>
      </c>
      <c r="N147" s="302" t="s">
        <v>2287</v>
      </c>
      <c r="O147" s="3" t="s">
        <v>337</v>
      </c>
      <c r="P147" s="307" t="s">
        <v>267</v>
      </c>
      <c r="Q147" s="246" t="s">
        <v>378</v>
      </c>
      <c r="R147" s="303">
        <v>2</v>
      </c>
      <c r="S147" s="331">
        <v>17500</v>
      </c>
      <c r="T147" s="303">
        <f t="shared" si="6"/>
        <v>35000</v>
      </c>
      <c r="U147" s="309">
        <f t="shared" si="7"/>
        <v>39200.00000000001</v>
      </c>
      <c r="V147" s="295"/>
      <c r="W147" s="295" t="s">
        <v>1973</v>
      </c>
      <c r="X147" s="295"/>
      <c r="Y147" s="305" t="s">
        <v>357</v>
      </c>
    </row>
    <row r="148" spans="1:25" s="305" customFormat="1" ht="76.5" customHeight="1">
      <c r="A148" s="295" t="s">
        <v>1740</v>
      </c>
      <c r="B148" s="296" t="s">
        <v>32</v>
      </c>
      <c r="C148" s="297" t="s">
        <v>2527</v>
      </c>
      <c r="D148" s="297" t="s">
        <v>1346</v>
      </c>
      <c r="E148" s="297" t="s">
        <v>2528</v>
      </c>
      <c r="F148" s="3" t="s">
        <v>2265</v>
      </c>
      <c r="G148" s="298" t="s">
        <v>364</v>
      </c>
      <c r="H148" s="299">
        <v>0</v>
      </c>
      <c r="I148" s="300" t="s">
        <v>78</v>
      </c>
      <c r="J148" s="296" t="s">
        <v>276</v>
      </c>
      <c r="K148" s="301" t="s">
        <v>2286</v>
      </c>
      <c r="L148" s="296" t="s">
        <v>277</v>
      </c>
      <c r="M148" s="300" t="s">
        <v>275</v>
      </c>
      <c r="N148" s="302" t="s">
        <v>2287</v>
      </c>
      <c r="O148" s="3" t="s">
        <v>337</v>
      </c>
      <c r="P148" s="307" t="s">
        <v>267</v>
      </c>
      <c r="Q148" s="246" t="s">
        <v>378</v>
      </c>
      <c r="R148" s="303">
        <v>20</v>
      </c>
      <c r="S148" s="331">
        <v>6650</v>
      </c>
      <c r="T148" s="303">
        <f t="shared" si="6"/>
        <v>133000</v>
      </c>
      <c r="U148" s="309">
        <f t="shared" si="7"/>
        <v>148960</v>
      </c>
      <c r="V148" s="295"/>
      <c r="W148" s="295" t="s">
        <v>1973</v>
      </c>
      <c r="X148" s="295"/>
      <c r="Y148" s="305" t="s">
        <v>357</v>
      </c>
    </row>
    <row r="149" spans="1:25" s="305" customFormat="1" ht="76.5" customHeight="1">
      <c r="A149" s="295" t="s">
        <v>1741</v>
      </c>
      <c r="B149" s="296" t="s">
        <v>32</v>
      </c>
      <c r="C149" s="297" t="s">
        <v>2529</v>
      </c>
      <c r="D149" s="297" t="s">
        <v>2530</v>
      </c>
      <c r="E149" s="297" t="s">
        <v>2531</v>
      </c>
      <c r="F149" s="3" t="s">
        <v>2264</v>
      </c>
      <c r="G149" s="298" t="s">
        <v>364</v>
      </c>
      <c r="H149" s="299">
        <v>0</v>
      </c>
      <c r="I149" s="300" t="s">
        <v>78</v>
      </c>
      <c r="J149" s="296" t="s">
        <v>276</v>
      </c>
      <c r="K149" s="301" t="s">
        <v>2286</v>
      </c>
      <c r="L149" s="296" t="s">
        <v>277</v>
      </c>
      <c r="M149" s="300" t="s">
        <v>275</v>
      </c>
      <c r="N149" s="302" t="s">
        <v>2287</v>
      </c>
      <c r="O149" s="3" t="s">
        <v>337</v>
      </c>
      <c r="P149" s="307" t="s">
        <v>267</v>
      </c>
      <c r="Q149" s="246" t="s">
        <v>378</v>
      </c>
      <c r="R149" s="303">
        <v>20</v>
      </c>
      <c r="S149" s="331">
        <v>7700</v>
      </c>
      <c r="T149" s="303">
        <f t="shared" si="6"/>
        <v>154000</v>
      </c>
      <c r="U149" s="309">
        <f t="shared" si="7"/>
        <v>172480.00000000003</v>
      </c>
      <c r="V149" s="295"/>
      <c r="W149" s="295" t="s">
        <v>1973</v>
      </c>
      <c r="X149" s="295"/>
      <c r="Y149" s="305" t="s">
        <v>357</v>
      </c>
    </row>
    <row r="150" spans="1:25" s="305" customFormat="1" ht="76.5" customHeight="1">
      <c r="A150" s="295" t="s">
        <v>1742</v>
      </c>
      <c r="B150" s="296" t="s">
        <v>32</v>
      </c>
      <c r="C150" s="297" t="s">
        <v>2532</v>
      </c>
      <c r="D150" s="297" t="s">
        <v>2401</v>
      </c>
      <c r="E150" s="297" t="s">
        <v>2533</v>
      </c>
      <c r="F150" s="164" t="s">
        <v>2263</v>
      </c>
      <c r="G150" s="298" t="s">
        <v>364</v>
      </c>
      <c r="H150" s="299"/>
      <c r="I150" s="300" t="s">
        <v>78</v>
      </c>
      <c r="J150" s="296" t="s">
        <v>276</v>
      </c>
      <c r="K150" s="301" t="s">
        <v>2286</v>
      </c>
      <c r="L150" s="296" t="s">
        <v>277</v>
      </c>
      <c r="M150" s="300" t="s">
        <v>275</v>
      </c>
      <c r="N150" s="302" t="s">
        <v>2287</v>
      </c>
      <c r="O150" s="3" t="s">
        <v>337</v>
      </c>
      <c r="P150" s="307" t="s">
        <v>267</v>
      </c>
      <c r="Q150" s="246" t="s">
        <v>378</v>
      </c>
      <c r="R150" s="329">
        <v>2</v>
      </c>
      <c r="S150" s="304">
        <v>126000</v>
      </c>
      <c r="T150" s="303">
        <f t="shared" si="6"/>
        <v>252000</v>
      </c>
      <c r="U150" s="309">
        <f t="shared" si="7"/>
        <v>282240</v>
      </c>
      <c r="V150" s="295"/>
      <c r="W150" s="295" t="s">
        <v>1973</v>
      </c>
      <c r="X150" s="295"/>
      <c r="Y150" s="305" t="s">
        <v>2713</v>
      </c>
    </row>
    <row r="151" spans="1:25" s="305" customFormat="1" ht="76.5" customHeight="1">
      <c r="A151" s="295" t="s">
        <v>1743</v>
      </c>
      <c r="B151" s="296" t="s">
        <v>32</v>
      </c>
      <c r="C151" s="297" t="s">
        <v>2532</v>
      </c>
      <c r="D151" s="297" t="s">
        <v>2401</v>
      </c>
      <c r="E151" s="297" t="s">
        <v>2533</v>
      </c>
      <c r="F151" s="164" t="s">
        <v>1992</v>
      </c>
      <c r="G151" s="298" t="s">
        <v>364</v>
      </c>
      <c r="H151" s="299"/>
      <c r="I151" s="300" t="s">
        <v>78</v>
      </c>
      <c r="J151" s="296" t="s">
        <v>276</v>
      </c>
      <c r="K151" s="301" t="s">
        <v>2286</v>
      </c>
      <c r="L151" s="296" t="s">
        <v>277</v>
      </c>
      <c r="M151" s="300" t="s">
        <v>275</v>
      </c>
      <c r="N151" s="302" t="s">
        <v>2287</v>
      </c>
      <c r="O151" s="3" t="s">
        <v>337</v>
      </c>
      <c r="P151" s="307" t="s">
        <v>267</v>
      </c>
      <c r="Q151" s="246" t="s">
        <v>378</v>
      </c>
      <c r="R151" s="329">
        <v>2</v>
      </c>
      <c r="S151" s="304">
        <v>126000</v>
      </c>
      <c r="T151" s="303">
        <f t="shared" si="6"/>
        <v>252000</v>
      </c>
      <c r="U151" s="309">
        <f t="shared" si="7"/>
        <v>282240</v>
      </c>
      <c r="V151" s="295"/>
      <c r="W151" s="295" t="s">
        <v>1973</v>
      </c>
      <c r="X151" s="295"/>
      <c r="Y151" s="305" t="s">
        <v>2713</v>
      </c>
    </row>
    <row r="152" spans="1:25" s="305" customFormat="1" ht="76.5" customHeight="1">
      <c r="A152" s="295" t="s">
        <v>1744</v>
      </c>
      <c r="B152" s="296" t="s">
        <v>32</v>
      </c>
      <c r="C152" s="297" t="s">
        <v>2382</v>
      </c>
      <c r="D152" s="297" t="s">
        <v>2383</v>
      </c>
      <c r="E152" s="297" t="s">
        <v>2384</v>
      </c>
      <c r="F152" s="164" t="s">
        <v>1993</v>
      </c>
      <c r="G152" s="298" t="s">
        <v>364</v>
      </c>
      <c r="H152" s="299"/>
      <c r="I152" s="300" t="s">
        <v>78</v>
      </c>
      <c r="J152" s="296" t="s">
        <v>276</v>
      </c>
      <c r="K152" s="301" t="s">
        <v>2286</v>
      </c>
      <c r="L152" s="296" t="s">
        <v>277</v>
      </c>
      <c r="M152" s="300" t="s">
        <v>275</v>
      </c>
      <c r="N152" s="302" t="s">
        <v>2287</v>
      </c>
      <c r="O152" s="3" t="s">
        <v>337</v>
      </c>
      <c r="P152" s="307" t="s">
        <v>267</v>
      </c>
      <c r="Q152" s="246" t="s">
        <v>378</v>
      </c>
      <c r="R152" s="329">
        <v>2</v>
      </c>
      <c r="S152" s="304">
        <v>29400</v>
      </c>
      <c r="T152" s="303">
        <f t="shared" si="6"/>
        <v>58800</v>
      </c>
      <c r="U152" s="309">
        <f t="shared" si="7"/>
        <v>65856</v>
      </c>
      <c r="V152" s="295"/>
      <c r="W152" s="295" t="s">
        <v>1973</v>
      </c>
      <c r="X152" s="295"/>
      <c r="Y152" s="305" t="s">
        <v>2713</v>
      </c>
    </row>
    <row r="153" spans="1:25" s="305" customFormat="1" ht="76.5" customHeight="1">
      <c r="A153" s="295" t="s">
        <v>1745</v>
      </c>
      <c r="B153" s="296" t="s">
        <v>32</v>
      </c>
      <c r="C153" s="297" t="s">
        <v>2534</v>
      </c>
      <c r="D153" s="297" t="s">
        <v>2383</v>
      </c>
      <c r="E153" s="297" t="s">
        <v>2535</v>
      </c>
      <c r="F153" s="164" t="s">
        <v>2262</v>
      </c>
      <c r="G153" s="298" t="s">
        <v>364</v>
      </c>
      <c r="H153" s="299"/>
      <c r="I153" s="300" t="s">
        <v>78</v>
      </c>
      <c r="J153" s="296" t="s">
        <v>276</v>
      </c>
      <c r="K153" s="301" t="s">
        <v>2286</v>
      </c>
      <c r="L153" s="296" t="s">
        <v>277</v>
      </c>
      <c r="M153" s="300" t="s">
        <v>275</v>
      </c>
      <c r="N153" s="302" t="s">
        <v>2287</v>
      </c>
      <c r="O153" s="3" t="s">
        <v>337</v>
      </c>
      <c r="P153" s="307" t="s">
        <v>267</v>
      </c>
      <c r="Q153" s="246" t="s">
        <v>378</v>
      </c>
      <c r="R153" s="329">
        <v>1</v>
      </c>
      <c r="S153" s="304">
        <v>29400</v>
      </c>
      <c r="T153" s="303">
        <f t="shared" si="6"/>
        <v>29400</v>
      </c>
      <c r="U153" s="309">
        <f t="shared" si="7"/>
        <v>32928</v>
      </c>
      <c r="V153" s="295"/>
      <c r="W153" s="295" t="s">
        <v>1973</v>
      </c>
      <c r="X153" s="295"/>
      <c r="Y153" s="305" t="s">
        <v>2713</v>
      </c>
    </row>
    <row r="154" spans="1:25" s="305" customFormat="1" ht="76.5" customHeight="1">
      <c r="A154" s="295" t="s">
        <v>1746</v>
      </c>
      <c r="B154" s="296" t="s">
        <v>32</v>
      </c>
      <c r="C154" s="297" t="s">
        <v>2536</v>
      </c>
      <c r="D154" s="297" t="s">
        <v>2427</v>
      </c>
      <c r="E154" s="297" t="s">
        <v>2537</v>
      </c>
      <c r="F154" s="164" t="s">
        <v>1994</v>
      </c>
      <c r="G154" s="298" t="s">
        <v>364</v>
      </c>
      <c r="H154" s="299"/>
      <c r="I154" s="300" t="s">
        <v>78</v>
      </c>
      <c r="J154" s="296" t="s">
        <v>276</v>
      </c>
      <c r="K154" s="301" t="s">
        <v>2286</v>
      </c>
      <c r="L154" s="296" t="s">
        <v>277</v>
      </c>
      <c r="M154" s="300" t="s">
        <v>275</v>
      </c>
      <c r="N154" s="302" t="s">
        <v>2287</v>
      </c>
      <c r="O154" s="3" t="s">
        <v>337</v>
      </c>
      <c r="P154" s="307" t="s">
        <v>267</v>
      </c>
      <c r="Q154" s="246" t="s">
        <v>378</v>
      </c>
      <c r="R154" s="329">
        <v>1</v>
      </c>
      <c r="S154" s="304">
        <v>154000</v>
      </c>
      <c r="T154" s="303">
        <f t="shared" si="6"/>
        <v>154000</v>
      </c>
      <c r="U154" s="309">
        <f t="shared" si="7"/>
        <v>172480.00000000003</v>
      </c>
      <c r="V154" s="295"/>
      <c r="W154" s="295" t="s">
        <v>1973</v>
      </c>
      <c r="X154" s="295"/>
      <c r="Y154" s="305" t="s">
        <v>2713</v>
      </c>
    </row>
    <row r="155" spans="1:25" s="305" customFormat="1" ht="76.5" customHeight="1">
      <c r="A155" s="295" t="s">
        <v>1747</v>
      </c>
      <c r="B155" s="296" t="s">
        <v>32</v>
      </c>
      <c r="C155" s="297" t="s">
        <v>2536</v>
      </c>
      <c r="D155" s="297" t="s">
        <v>2427</v>
      </c>
      <c r="E155" s="297" t="s">
        <v>2537</v>
      </c>
      <c r="F155" s="164" t="s">
        <v>2261</v>
      </c>
      <c r="G155" s="298" t="s">
        <v>364</v>
      </c>
      <c r="H155" s="299"/>
      <c r="I155" s="300" t="s">
        <v>78</v>
      </c>
      <c r="J155" s="296" t="s">
        <v>276</v>
      </c>
      <c r="K155" s="301" t="s">
        <v>2286</v>
      </c>
      <c r="L155" s="296" t="s">
        <v>277</v>
      </c>
      <c r="M155" s="300" t="s">
        <v>275</v>
      </c>
      <c r="N155" s="302" t="s">
        <v>2287</v>
      </c>
      <c r="O155" s="3" t="s">
        <v>337</v>
      </c>
      <c r="P155" s="307" t="s">
        <v>267</v>
      </c>
      <c r="Q155" s="246" t="s">
        <v>378</v>
      </c>
      <c r="R155" s="329">
        <v>1</v>
      </c>
      <c r="S155" s="304">
        <v>56000</v>
      </c>
      <c r="T155" s="303">
        <f t="shared" si="6"/>
        <v>56000</v>
      </c>
      <c r="U155" s="309">
        <f t="shared" si="7"/>
        <v>62720.00000000001</v>
      </c>
      <c r="V155" s="295"/>
      <c r="W155" s="295" t="s">
        <v>1973</v>
      </c>
      <c r="X155" s="295"/>
      <c r="Y155" s="305" t="s">
        <v>2713</v>
      </c>
    </row>
    <row r="156" spans="1:25" s="305" customFormat="1" ht="76.5" customHeight="1">
      <c r="A156" s="295" t="s">
        <v>1748</v>
      </c>
      <c r="B156" s="296" t="s">
        <v>32</v>
      </c>
      <c r="C156" s="297" t="s">
        <v>2456</v>
      </c>
      <c r="D156" s="297" t="s">
        <v>2457</v>
      </c>
      <c r="E156" s="297" t="s">
        <v>2458</v>
      </c>
      <c r="F156" s="164" t="s">
        <v>2260</v>
      </c>
      <c r="G156" s="298" t="s">
        <v>364</v>
      </c>
      <c r="H156" s="299"/>
      <c r="I156" s="300" t="s">
        <v>78</v>
      </c>
      <c r="J156" s="296" t="s">
        <v>276</v>
      </c>
      <c r="K156" s="301" t="s">
        <v>2286</v>
      </c>
      <c r="L156" s="296" t="s">
        <v>277</v>
      </c>
      <c r="M156" s="300" t="s">
        <v>275</v>
      </c>
      <c r="N156" s="302" t="s">
        <v>2287</v>
      </c>
      <c r="O156" s="3" t="s">
        <v>337</v>
      </c>
      <c r="P156" s="307" t="s">
        <v>267</v>
      </c>
      <c r="Q156" s="246" t="s">
        <v>378</v>
      </c>
      <c r="R156" s="329">
        <v>2</v>
      </c>
      <c r="S156" s="304">
        <v>129500</v>
      </c>
      <c r="T156" s="303">
        <f t="shared" si="6"/>
        <v>259000</v>
      </c>
      <c r="U156" s="309">
        <f t="shared" si="7"/>
        <v>290080</v>
      </c>
      <c r="V156" s="295"/>
      <c r="W156" s="295" t="s">
        <v>1973</v>
      </c>
      <c r="X156" s="295"/>
      <c r="Y156" s="305" t="s">
        <v>2713</v>
      </c>
    </row>
    <row r="157" spans="1:25" s="305" customFormat="1" ht="76.5" customHeight="1">
      <c r="A157" s="295" t="s">
        <v>1749</v>
      </c>
      <c r="B157" s="296" t="s">
        <v>32</v>
      </c>
      <c r="C157" s="297" t="s">
        <v>2456</v>
      </c>
      <c r="D157" s="297" t="s">
        <v>2457</v>
      </c>
      <c r="E157" s="297" t="s">
        <v>2458</v>
      </c>
      <c r="F157" s="164" t="s">
        <v>2259</v>
      </c>
      <c r="G157" s="298" t="s">
        <v>364</v>
      </c>
      <c r="H157" s="299"/>
      <c r="I157" s="300" t="s">
        <v>78</v>
      </c>
      <c r="J157" s="296" t="s">
        <v>276</v>
      </c>
      <c r="K157" s="301" t="s">
        <v>2286</v>
      </c>
      <c r="L157" s="296" t="s">
        <v>277</v>
      </c>
      <c r="M157" s="300" t="s">
        <v>275</v>
      </c>
      <c r="N157" s="302" t="s">
        <v>2287</v>
      </c>
      <c r="O157" s="3" t="s">
        <v>337</v>
      </c>
      <c r="P157" s="307" t="s">
        <v>267</v>
      </c>
      <c r="Q157" s="246" t="s">
        <v>378</v>
      </c>
      <c r="R157" s="329">
        <v>1</v>
      </c>
      <c r="S157" s="304">
        <v>129500</v>
      </c>
      <c r="T157" s="303">
        <f t="shared" si="6"/>
        <v>129500</v>
      </c>
      <c r="U157" s="309">
        <f t="shared" si="7"/>
        <v>145040</v>
      </c>
      <c r="V157" s="295"/>
      <c r="W157" s="295" t="s">
        <v>1973</v>
      </c>
      <c r="X157" s="295"/>
      <c r="Y157" s="305" t="s">
        <v>2713</v>
      </c>
    </row>
    <row r="158" spans="1:25" s="305" customFormat="1" ht="76.5" customHeight="1">
      <c r="A158" s="295" t="s">
        <v>1750</v>
      </c>
      <c r="B158" s="296" t="s">
        <v>32</v>
      </c>
      <c r="C158" s="330" t="s">
        <v>2634</v>
      </c>
      <c r="D158" s="330" t="s">
        <v>2457</v>
      </c>
      <c r="E158" s="330" t="s">
        <v>2635</v>
      </c>
      <c r="F158" s="164" t="s">
        <v>2258</v>
      </c>
      <c r="G158" s="298" t="s">
        <v>364</v>
      </c>
      <c r="H158" s="299"/>
      <c r="I158" s="300" t="s">
        <v>78</v>
      </c>
      <c r="J158" s="296" t="s">
        <v>276</v>
      </c>
      <c r="K158" s="301" t="s">
        <v>2286</v>
      </c>
      <c r="L158" s="296" t="s">
        <v>277</v>
      </c>
      <c r="M158" s="300" t="s">
        <v>275</v>
      </c>
      <c r="N158" s="302" t="s">
        <v>2287</v>
      </c>
      <c r="O158" s="3" t="s">
        <v>337</v>
      </c>
      <c r="P158" s="307" t="s">
        <v>267</v>
      </c>
      <c r="Q158" s="246" t="s">
        <v>378</v>
      </c>
      <c r="R158" s="329">
        <v>1</v>
      </c>
      <c r="S158" s="304">
        <v>35000</v>
      </c>
      <c r="T158" s="303">
        <f t="shared" si="6"/>
        <v>35000</v>
      </c>
      <c r="U158" s="309">
        <f t="shared" si="7"/>
        <v>39200.00000000001</v>
      </c>
      <c r="V158" s="295"/>
      <c r="W158" s="295" t="s">
        <v>1973</v>
      </c>
      <c r="X158" s="295"/>
      <c r="Y158" s="305" t="s">
        <v>2713</v>
      </c>
    </row>
    <row r="159" spans="1:25" s="305" customFormat="1" ht="76.5" customHeight="1">
      <c r="A159" s="295" t="s">
        <v>1751</v>
      </c>
      <c r="B159" s="296" t="s">
        <v>32</v>
      </c>
      <c r="C159" s="297" t="s">
        <v>2538</v>
      </c>
      <c r="D159" s="297" t="s">
        <v>253</v>
      </c>
      <c r="E159" s="297" t="s">
        <v>2539</v>
      </c>
      <c r="F159" s="164" t="s">
        <v>2257</v>
      </c>
      <c r="G159" s="298" t="s">
        <v>364</v>
      </c>
      <c r="H159" s="299"/>
      <c r="I159" s="300" t="s">
        <v>78</v>
      </c>
      <c r="J159" s="296" t="s">
        <v>276</v>
      </c>
      <c r="K159" s="301" t="s">
        <v>2286</v>
      </c>
      <c r="L159" s="296" t="s">
        <v>277</v>
      </c>
      <c r="M159" s="300" t="s">
        <v>275</v>
      </c>
      <c r="N159" s="302" t="s">
        <v>2287</v>
      </c>
      <c r="O159" s="3" t="s">
        <v>337</v>
      </c>
      <c r="P159" s="307" t="s">
        <v>267</v>
      </c>
      <c r="Q159" s="246" t="s">
        <v>378</v>
      </c>
      <c r="R159" s="329">
        <v>1</v>
      </c>
      <c r="S159" s="304">
        <v>150000</v>
      </c>
      <c r="T159" s="303">
        <f t="shared" si="6"/>
        <v>150000</v>
      </c>
      <c r="U159" s="309">
        <f t="shared" si="7"/>
        <v>168000.00000000003</v>
      </c>
      <c r="V159" s="295"/>
      <c r="W159" s="295" t="s">
        <v>1973</v>
      </c>
      <c r="X159" s="295"/>
      <c r="Y159" s="305" t="s">
        <v>2713</v>
      </c>
    </row>
    <row r="160" spans="1:25" s="305" customFormat="1" ht="76.5" customHeight="1">
      <c r="A160" s="295" t="s">
        <v>1752</v>
      </c>
      <c r="B160" s="296" t="s">
        <v>32</v>
      </c>
      <c r="C160" s="297" t="s">
        <v>2540</v>
      </c>
      <c r="D160" s="297" t="s">
        <v>2511</v>
      </c>
      <c r="E160" s="297" t="s">
        <v>2541</v>
      </c>
      <c r="F160" s="164" t="s">
        <v>2256</v>
      </c>
      <c r="G160" s="298" t="s">
        <v>364</v>
      </c>
      <c r="H160" s="299"/>
      <c r="I160" s="300" t="s">
        <v>78</v>
      </c>
      <c r="J160" s="296" t="s">
        <v>276</v>
      </c>
      <c r="K160" s="301" t="s">
        <v>2286</v>
      </c>
      <c r="L160" s="296" t="s">
        <v>277</v>
      </c>
      <c r="M160" s="300" t="s">
        <v>275</v>
      </c>
      <c r="N160" s="302" t="s">
        <v>2287</v>
      </c>
      <c r="O160" s="3" t="s">
        <v>337</v>
      </c>
      <c r="P160" s="307" t="s">
        <v>267</v>
      </c>
      <c r="Q160" s="246" t="s">
        <v>378</v>
      </c>
      <c r="R160" s="329">
        <v>3</v>
      </c>
      <c r="S160" s="304">
        <v>10500</v>
      </c>
      <c r="T160" s="303">
        <f t="shared" si="6"/>
        <v>31500</v>
      </c>
      <c r="U160" s="309">
        <f t="shared" si="7"/>
        <v>35280</v>
      </c>
      <c r="V160" s="295"/>
      <c r="W160" s="295" t="s">
        <v>1973</v>
      </c>
      <c r="X160" s="295"/>
      <c r="Y160" s="305" t="s">
        <v>2713</v>
      </c>
    </row>
    <row r="161" spans="1:25" s="305" customFormat="1" ht="76.5" customHeight="1">
      <c r="A161" s="295" t="s">
        <v>1753</v>
      </c>
      <c r="B161" s="296" t="s">
        <v>32</v>
      </c>
      <c r="C161" s="297" t="s">
        <v>2513</v>
      </c>
      <c r="D161" s="297" t="s">
        <v>2511</v>
      </c>
      <c r="E161" s="297" t="s">
        <v>2514</v>
      </c>
      <c r="F161" s="164" t="s">
        <v>2255</v>
      </c>
      <c r="G161" s="298" t="s">
        <v>364</v>
      </c>
      <c r="H161" s="299"/>
      <c r="I161" s="300" t="s">
        <v>78</v>
      </c>
      <c r="J161" s="296" t="s">
        <v>276</v>
      </c>
      <c r="K161" s="301" t="s">
        <v>2286</v>
      </c>
      <c r="L161" s="296" t="s">
        <v>277</v>
      </c>
      <c r="M161" s="300" t="s">
        <v>275</v>
      </c>
      <c r="N161" s="302" t="s">
        <v>2287</v>
      </c>
      <c r="O161" s="3" t="s">
        <v>337</v>
      </c>
      <c r="P161" s="307" t="s">
        <v>267</v>
      </c>
      <c r="Q161" s="246" t="s">
        <v>378</v>
      </c>
      <c r="R161" s="329">
        <v>3</v>
      </c>
      <c r="S161" s="304">
        <v>14000</v>
      </c>
      <c r="T161" s="303">
        <f t="shared" si="6"/>
        <v>42000</v>
      </c>
      <c r="U161" s="309">
        <f t="shared" si="7"/>
        <v>47040.00000000001</v>
      </c>
      <c r="V161" s="295"/>
      <c r="W161" s="295" t="s">
        <v>1973</v>
      </c>
      <c r="X161" s="295"/>
      <c r="Y161" s="305" t="s">
        <v>2713</v>
      </c>
    </row>
    <row r="162" spans="1:25" s="305" customFormat="1" ht="76.5" customHeight="1">
      <c r="A162" s="295" t="s">
        <v>1754</v>
      </c>
      <c r="B162" s="296" t="s">
        <v>32</v>
      </c>
      <c r="C162" s="297" t="s">
        <v>2542</v>
      </c>
      <c r="D162" s="297" t="s">
        <v>2437</v>
      </c>
      <c r="E162" s="297" t="s">
        <v>2543</v>
      </c>
      <c r="F162" s="164" t="s">
        <v>2254</v>
      </c>
      <c r="G162" s="298" t="s">
        <v>364</v>
      </c>
      <c r="H162" s="299"/>
      <c r="I162" s="300" t="s">
        <v>78</v>
      </c>
      <c r="J162" s="296" t="s">
        <v>276</v>
      </c>
      <c r="K162" s="301" t="s">
        <v>2286</v>
      </c>
      <c r="L162" s="296" t="s">
        <v>277</v>
      </c>
      <c r="M162" s="300" t="s">
        <v>275</v>
      </c>
      <c r="N162" s="302" t="s">
        <v>2287</v>
      </c>
      <c r="O162" s="3" t="s">
        <v>337</v>
      </c>
      <c r="P162" s="307" t="s">
        <v>267</v>
      </c>
      <c r="Q162" s="246" t="s">
        <v>378</v>
      </c>
      <c r="R162" s="329">
        <v>1</v>
      </c>
      <c r="S162" s="304">
        <v>155000</v>
      </c>
      <c r="T162" s="303">
        <f t="shared" si="6"/>
        <v>155000</v>
      </c>
      <c r="U162" s="309">
        <f t="shared" si="7"/>
        <v>173600.00000000003</v>
      </c>
      <c r="V162" s="295"/>
      <c r="W162" s="295" t="s">
        <v>1973</v>
      </c>
      <c r="X162" s="295"/>
      <c r="Y162" s="305" t="s">
        <v>2713</v>
      </c>
    </row>
    <row r="163" spans="1:25" s="305" customFormat="1" ht="76.5" customHeight="1">
      <c r="A163" s="295" t="s">
        <v>1755</v>
      </c>
      <c r="B163" s="296" t="s">
        <v>32</v>
      </c>
      <c r="C163" s="297" t="s">
        <v>2542</v>
      </c>
      <c r="D163" s="297" t="s">
        <v>2437</v>
      </c>
      <c r="E163" s="297" t="s">
        <v>2543</v>
      </c>
      <c r="F163" s="164" t="s">
        <v>2253</v>
      </c>
      <c r="G163" s="298" t="s">
        <v>364</v>
      </c>
      <c r="H163" s="299"/>
      <c r="I163" s="300" t="s">
        <v>78</v>
      </c>
      <c r="J163" s="296" t="s">
        <v>276</v>
      </c>
      <c r="K163" s="301" t="s">
        <v>2286</v>
      </c>
      <c r="L163" s="296" t="s">
        <v>277</v>
      </c>
      <c r="M163" s="300" t="s">
        <v>275</v>
      </c>
      <c r="N163" s="302" t="s">
        <v>2287</v>
      </c>
      <c r="O163" s="3" t="s">
        <v>337</v>
      </c>
      <c r="P163" s="307" t="s">
        <v>267</v>
      </c>
      <c r="Q163" s="246" t="s">
        <v>378</v>
      </c>
      <c r="R163" s="329">
        <v>1</v>
      </c>
      <c r="S163" s="304">
        <v>155000</v>
      </c>
      <c r="T163" s="303">
        <f t="shared" si="6"/>
        <v>155000</v>
      </c>
      <c r="U163" s="309">
        <f t="shared" si="7"/>
        <v>173600.00000000003</v>
      </c>
      <c r="V163" s="295"/>
      <c r="W163" s="295" t="s">
        <v>1973</v>
      </c>
      <c r="X163" s="295"/>
      <c r="Y163" s="305" t="s">
        <v>2713</v>
      </c>
    </row>
    <row r="164" spans="1:25" s="305" customFormat="1" ht="76.5" customHeight="1">
      <c r="A164" s="295" t="s">
        <v>1756</v>
      </c>
      <c r="B164" s="296" t="s">
        <v>32</v>
      </c>
      <c r="C164" s="297" t="s">
        <v>2534</v>
      </c>
      <c r="D164" s="297" t="s">
        <v>2383</v>
      </c>
      <c r="E164" s="297" t="s">
        <v>2535</v>
      </c>
      <c r="F164" s="164" t="s">
        <v>1995</v>
      </c>
      <c r="G164" s="298" t="s">
        <v>364</v>
      </c>
      <c r="H164" s="299"/>
      <c r="I164" s="300" t="s">
        <v>78</v>
      </c>
      <c r="J164" s="296" t="s">
        <v>276</v>
      </c>
      <c r="K164" s="301" t="s">
        <v>2286</v>
      </c>
      <c r="L164" s="296" t="s">
        <v>277</v>
      </c>
      <c r="M164" s="300" t="s">
        <v>275</v>
      </c>
      <c r="N164" s="302" t="s">
        <v>2287</v>
      </c>
      <c r="O164" s="3" t="s">
        <v>337</v>
      </c>
      <c r="P164" s="307" t="s">
        <v>267</v>
      </c>
      <c r="Q164" s="307" t="s">
        <v>378</v>
      </c>
      <c r="R164" s="328">
        <v>2</v>
      </c>
      <c r="S164" s="304">
        <v>30000</v>
      </c>
      <c r="T164" s="303">
        <f t="shared" si="6"/>
        <v>60000</v>
      </c>
      <c r="U164" s="309">
        <f t="shared" si="7"/>
        <v>67200</v>
      </c>
      <c r="V164" s="295"/>
      <c r="W164" s="295" t="s">
        <v>1973</v>
      </c>
      <c r="X164" s="295"/>
      <c r="Y164" s="305" t="s">
        <v>2712</v>
      </c>
    </row>
    <row r="165" spans="1:25" s="305" customFormat="1" ht="76.5" customHeight="1">
      <c r="A165" s="295" t="s">
        <v>1757</v>
      </c>
      <c r="B165" s="296" t="s">
        <v>32</v>
      </c>
      <c r="C165" s="297" t="s">
        <v>2382</v>
      </c>
      <c r="D165" s="297" t="s">
        <v>2383</v>
      </c>
      <c r="E165" s="297" t="s">
        <v>2384</v>
      </c>
      <c r="F165" s="164" t="s">
        <v>1996</v>
      </c>
      <c r="G165" s="298" t="s">
        <v>364</v>
      </c>
      <c r="H165" s="299"/>
      <c r="I165" s="300" t="s">
        <v>78</v>
      </c>
      <c r="J165" s="296" t="s">
        <v>276</v>
      </c>
      <c r="K165" s="301" t="s">
        <v>2286</v>
      </c>
      <c r="L165" s="296" t="s">
        <v>277</v>
      </c>
      <c r="M165" s="300" t="s">
        <v>275</v>
      </c>
      <c r="N165" s="302" t="s">
        <v>2287</v>
      </c>
      <c r="O165" s="3" t="s">
        <v>337</v>
      </c>
      <c r="P165" s="307" t="s">
        <v>267</v>
      </c>
      <c r="Q165" s="307" t="s">
        <v>378</v>
      </c>
      <c r="R165" s="328">
        <v>2</v>
      </c>
      <c r="S165" s="304">
        <v>30000</v>
      </c>
      <c r="T165" s="303">
        <f t="shared" si="6"/>
        <v>60000</v>
      </c>
      <c r="U165" s="309">
        <f t="shared" si="7"/>
        <v>67200</v>
      </c>
      <c r="V165" s="295"/>
      <c r="W165" s="295" t="s">
        <v>1973</v>
      </c>
      <c r="X165" s="295"/>
      <c r="Y165" s="305" t="s">
        <v>2712</v>
      </c>
    </row>
    <row r="166" spans="1:25" s="305" customFormat="1" ht="76.5" customHeight="1">
      <c r="A166" s="295" t="s">
        <v>1758</v>
      </c>
      <c r="B166" s="296" t="s">
        <v>32</v>
      </c>
      <c r="C166" s="297" t="s">
        <v>2413</v>
      </c>
      <c r="D166" s="297" t="s">
        <v>248</v>
      </c>
      <c r="E166" s="297" t="s">
        <v>2414</v>
      </c>
      <c r="F166" s="164" t="s">
        <v>1997</v>
      </c>
      <c r="G166" s="298" t="s">
        <v>364</v>
      </c>
      <c r="H166" s="299"/>
      <c r="I166" s="300" t="s">
        <v>78</v>
      </c>
      <c r="J166" s="296" t="s">
        <v>276</v>
      </c>
      <c r="K166" s="301" t="s">
        <v>2286</v>
      </c>
      <c r="L166" s="296" t="s">
        <v>277</v>
      </c>
      <c r="M166" s="300" t="s">
        <v>275</v>
      </c>
      <c r="N166" s="302" t="s">
        <v>2287</v>
      </c>
      <c r="O166" s="3" t="s">
        <v>337</v>
      </c>
      <c r="P166" s="307" t="s">
        <v>267</v>
      </c>
      <c r="Q166" s="307" t="s">
        <v>378</v>
      </c>
      <c r="R166" s="328">
        <v>1</v>
      </c>
      <c r="S166" s="304">
        <v>62000</v>
      </c>
      <c r="T166" s="303">
        <f t="shared" si="6"/>
        <v>62000</v>
      </c>
      <c r="U166" s="309">
        <f t="shared" si="7"/>
        <v>69440</v>
      </c>
      <c r="V166" s="295"/>
      <c r="W166" s="295" t="s">
        <v>1973</v>
      </c>
      <c r="X166" s="295"/>
      <c r="Y166" s="305" t="s">
        <v>2712</v>
      </c>
    </row>
    <row r="167" spans="1:25" s="305" customFormat="1" ht="76.5" customHeight="1">
      <c r="A167" s="295" t="s">
        <v>1759</v>
      </c>
      <c r="B167" s="296" t="s">
        <v>32</v>
      </c>
      <c r="C167" s="297" t="s">
        <v>2544</v>
      </c>
      <c r="D167" s="297" t="s">
        <v>2524</v>
      </c>
      <c r="E167" s="297" t="s">
        <v>2545</v>
      </c>
      <c r="F167" s="164" t="s">
        <v>1998</v>
      </c>
      <c r="G167" s="298" t="s">
        <v>364</v>
      </c>
      <c r="H167" s="299"/>
      <c r="I167" s="300" t="s">
        <v>78</v>
      </c>
      <c r="J167" s="296" t="s">
        <v>276</v>
      </c>
      <c r="K167" s="301" t="s">
        <v>2286</v>
      </c>
      <c r="L167" s="296" t="s">
        <v>277</v>
      </c>
      <c r="M167" s="300" t="s">
        <v>275</v>
      </c>
      <c r="N167" s="302" t="s">
        <v>2287</v>
      </c>
      <c r="O167" s="3" t="s">
        <v>337</v>
      </c>
      <c r="P167" s="307" t="s">
        <v>267</v>
      </c>
      <c r="Q167" s="307" t="s">
        <v>378</v>
      </c>
      <c r="R167" s="328">
        <v>5</v>
      </c>
      <c r="S167" s="304">
        <v>5000</v>
      </c>
      <c r="T167" s="303">
        <f t="shared" si="6"/>
        <v>25000</v>
      </c>
      <c r="U167" s="309">
        <f t="shared" si="7"/>
        <v>28000.000000000004</v>
      </c>
      <c r="V167" s="295"/>
      <c r="W167" s="295" t="s">
        <v>1973</v>
      </c>
      <c r="X167" s="295"/>
      <c r="Y167" s="305" t="s">
        <v>2712</v>
      </c>
    </row>
    <row r="168" spans="1:25" s="305" customFormat="1" ht="76.5" customHeight="1">
      <c r="A168" s="295" t="s">
        <v>1760</v>
      </c>
      <c r="B168" s="296" t="s">
        <v>32</v>
      </c>
      <c r="C168" s="297" t="s">
        <v>2429</v>
      </c>
      <c r="D168" s="297" t="s">
        <v>2427</v>
      </c>
      <c r="E168" s="297" t="s">
        <v>2430</v>
      </c>
      <c r="F168" s="164" t="s">
        <v>1999</v>
      </c>
      <c r="G168" s="298" t="s">
        <v>364</v>
      </c>
      <c r="H168" s="299"/>
      <c r="I168" s="300" t="s">
        <v>78</v>
      </c>
      <c r="J168" s="296" t="s">
        <v>276</v>
      </c>
      <c r="K168" s="301" t="s">
        <v>2286</v>
      </c>
      <c r="L168" s="296" t="s">
        <v>277</v>
      </c>
      <c r="M168" s="300" t="s">
        <v>275</v>
      </c>
      <c r="N168" s="302" t="s">
        <v>2287</v>
      </c>
      <c r="O168" s="3" t="s">
        <v>337</v>
      </c>
      <c r="P168" s="307" t="s">
        <v>267</v>
      </c>
      <c r="Q168" s="307" t="s">
        <v>378</v>
      </c>
      <c r="R168" s="328">
        <v>1</v>
      </c>
      <c r="S168" s="304">
        <v>75000</v>
      </c>
      <c r="T168" s="303">
        <f t="shared" si="6"/>
        <v>75000</v>
      </c>
      <c r="U168" s="309">
        <f t="shared" si="7"/>
        <v>84000.00000000001</v>
      </c>
      <c r="V168" s="295"/>
      <c r="W168" s="295" t="s">
        <v>1973</v>
      </c>
      <c r="X168" s="295"/>
      <c r="Y168" s="305" t="s">
        <v>2712</v>
      </c>
    </row>
    <row r="169" spans="1:25" s="305" customFormat="1" ht="76.5" customHeight="1">
      <c r="A169" s="295" t="s">
        <v>1761</v>
      </c>
      <c r="B169" s="296" t="s">
        <v>32</v>
      </c>
      <c r="C169" s="297" t="s">
        <v>2429</v>
      </c>
      <c r="D169" s="297" t="s">
        <v>2427</v>
      </c>
      <c r="E169" s="297" t="s">
        <v>2430</v>
      </c>
      <c r="F169" s="164" t="s">
        <v>2000</v>
      </c>
      <c r="G169" s="298" t="s">
        <v>364</v>
      </c>
      <c r="H169" s="299"/>
      <c r="I169" s="300" t="s">
        <v>78</v>
      </c>
      <c r="J169" s="296" t="s">
        <v>276</v>
      </c>
      <c r="K169" s="301" t="s">
        <v>2286</v>
      </c>
      <c r="L169" s="296" t="s">
        <v>277</v>
      </c>
      <c r="M169" s="300" t="s">
        <v>275</v>
      </c>
      <c r="N169" s="302" t="s">
        <v>2287</v>
      </c>
      <c r="O169" s="3" t="s">
        <v>337</v>
      </c>
      <c r="P169" s="307" t="s">
        <v>267</v>
      </c>
      <c r="Q169" s="307" t="s">
        <v>378</v>
      </c>
      <c r="R169" s="328">
        <v>1</v>
      </c>
      <c r="S169" s="304">
        <v>150000</v>
      </c>
      <c r="T169" s="303">
        <f t="shared" si="6"/>
        <v>150000</v>
      </c>
      <c r="U169" s="309">
        <f t="shared" si="7"/>
        <v>168000.00000000003</v>
      </c>
      <c r="V169" s="295"/>
      <c r="W169" s="295" t="s">
        <v>1973</v>
      </c>
      <c r="X169" s="295"/>
      <c r="Y169" s="305" t="s">
        <v>2712</v>
      </c>
    </row>
    <row r="170" spans="1:25" s="305" customFormat="1" ht="76.5" customHeight="1">
      <c r="A170" s="295" t="s">
        <v>1762</v>
      </c>
      <c r="B170" s="296" t="s">
        <v>32</v>
      </c>
      <c r="C170" s="297" t="s">
        <v>2436</v>
      </c>
      <c r="D170" s="297" t="s">
        <v>2437</v>
      </c>
      <c r="E170" s="297" t="s">
        <v>2438</v>
      </c>
      <c r="F170" s="164" t="s">
        <v>2001</v>
      </c>
      <c r="G170" s="298" t="s">
        <v>364</v>
      </c>
      <c r="H170" s="299"/>
      <c r="I170" s="300" t="s">
        <v>78</v>
      </c>
      <c r="J170" s="296" t="s">
        <v>276</v>
      </c>
      <c r="K170" s="301" t="s">
        <v>2286</v>
      </c>
      <c r="L170" s="296" t="s">
        <v>277</v>
      </c>
      <c r="M170" s="300" t="s">
        <v>275</v>
      </c>
      <c r="N170" s="302" t="s">
        <v>2287</v>
      </c>
      <c r="O170" s="3" t="s">
        <v>337</v>
      </c>
      <c r="P170" s="307" t="s">
        <v>267</v>
      </c>
      <c r="Q170" s="307" t="s">
        <v>378</v>
      </c>
      <c r="R170" s="328">
        <v>1</v>
      </c>
      <c r="S170" s="304">
        <v>89000</v>
      </c>
      <c r="T170" s="303">
        <f t="shared" si="6"/>
        <v>89000</v>
      </c>
      <c r="U170" s="309">
        <f t="shared" si="7"/>
        <v>99680.00000000001</v>
      </c>
      <c r="V170" s="295"/>
      <c r="W170" s="295" t="s">
        <v>1973</v>
      </c>
      <c r="X170" s="295"/>
      <c r="Y170" s="305" t="s">
        <v>2712</v>
      </c>
    </row>
    <row r="171" spans="1:25" s="305" customFormat="1" ht="76.5" customHeight="1">
      <c r="A171" s="295" t="s">
        <v>1763</v>
      </c>
      <c r="B171" s="296" t="s">
        <v>32</v>
      </c>
      <c r="C171" s="297" t="s">
        <v>2436</v>
      </c>
      <c r="D171" s="297" t="s">
        <v>2437</v>
      </c>
      <c r="E171" s="297" t="s">
        <v>2438</v>
      </c>
      <c r="F171" s="164" t="s">
        <v>2002</v>
      </c>
      <c r="G171" s="298" t="s">
        <v>364</v>
      </c>
      <c r="H171" s="299"/>
      <c r="I171" s="300" t="s">
        <v>78</v>
      </c>
      <c r="J171" s="296" t="s">
        <v>276</v>
      </c>
      <c r="K171" s="301" t="s">
        <v>2286</v>
      </c>
      <c r="L171" s="296" t="s">
        <v>277</v>
      </c>
      <c r="M171" s="300" t="s">
        <v>275</v>
      </c>
      <c r="N171" s="302" t="s">
        <v>2287</v>
      </c>
      <c r="O171" s="3" t="s">
        <v>337</v>
      </c>
      <c r="P171" s="307" t="s">
        <v>267</v>
      </c>
      <c r="Q171" s="307" t="s">
        <v>378</v>
      </c>
      <c r="R171" s="328">
        <v>1</v>
      </c>
      <c r="S171" s="304">
        <v>89000</v>
      </c>
      <c r="T171" s="303">
        <f t="shared" si="6"/>
        <v>89000</v>
      </c>
      <c r="U171" s="309">
        <f t="shared" si="7"/>
        <v>99680.00000000001</v>
      </c>
      <c r="V171" s="295"/>
      <c r="W171" s="295" t="s">
        <v>1973</v>
      </c>
      <c r="X171" s="295"/>
      <c r="Y171" s="305" t="s">
        <v>2712</v>
      </c>
    </row>
    <row r="172" spans="1:25" s="305" customFormat="1" ht="76.5" customHeight="1">
      <c r="A172" s="295" t="s">
        <v>1764</v>
      </c>
      <c r="B172" s="296" t="s">
        <v>32</v>
      </c>
      <c r="C172" s="297" t="s">
        <v>2546</v>
      </c>
      <c r="D172" s="297" t="s">
        <v>2547</v>
      </c>
      <c r="E172" s="297" t="s">
        <v>2548</v>
      </c>
      <c r="F172" s="164" t="s">
        <v>2003</v>
      </c>
      <c r="G172" s="298" t="s">
        <v>364</v>
      </c>
      <c r="H172" s="299"/>
      <c r="I172" s="300" t="s">
        <v>78</v>
      </c>
      <c r="J172" s="296" t="s">
        <v>276</v>
      </c>
      <c r="K172" s="301" t="s">
        <v>2286</v>
      </c>
      <c r="L172" s="296" t="s">
        <v>277</v>
      </c>
      <c r="M172" s="300" t="s">
        <v>275</v>
      </c>
      <c r="N172" s="302" t="s">
        <v>2287</v>
      </c>
      <c r="O172" s="3" t="s">
        <v>337</v>
      </c>
      <c r="P172" s="307" t="s">
        <v>267</v>
      </c>
      <c r="Q172" s="307" t="s">
        <v>378</v>
      </c>
      <c r="R172" s="328">
        <v>1</v>
      </c>
      <c r="S172" s="304">
        <v>380101</v>
      </c>
      <c r="T172" s="303">
        <f t="shared" si="6"/>
        <v>380101</v>
      </c>
      <c r="U172" s="309">
        <f t="shared" si="7"/>
        <v>425713.12000000005</v>
      </c>
      <c r="V172" s="295"/>
      <c r="W172" s="295" t="s">
        <v>1973</v>
      </c>
      <c r="X172" s="295"/>
      <c r="Y172" s="305" t="s">
        <v>2712</v>
      </c>
    </row>
    <row r="173" spans="1:25" s="305" customFormat="1" ht="76.5" customHeight="1">
      <c r="A173" s="295" t="s">
        <v>1765</v>
      </c>
      <c r="B173" s="296" t="s">
        <v>32</v>
      </c>
      <c r="C173" s="297" t="s">
        <v>2448</v>
      </c>
      <c r="D173" s="297" t="s">
        <v>2449</v>
      </c>
      <c r="E173" s="297" t="s">
        <v>2450</v>
      </c>
      <c r="F173" s="164" t="s">
        <v>2004</v>
      </c>
      <c r="G173" s="298" t="s">
        <v>364</v>
      </c>
      <c r="H173" s="299"/>
      <c r="I173" s="300" t="s">
        <v>78</v>
      </c>
      <c r="J173" s="296" t="s">
        <v>276</v>
      </c>
      <c r="K173" s="301" t="s">
        <v>2286</v>
      </c>
      <c r="L173" s="296" t="s">
        <v>277</v>
      </c>
      <c r="M173" s="300" t="s">
        <v>275</v>
      </c>
      <c r="N173" s="302" t="s">
        <v>2287</v>
      </c>
      <c r="O173" s="3" t="s">
        <v>337</v>
      </c>
      <c r="P173" s="307" t="s">
        <v>267</v>
      </c>
      <c r="Q173" s="307" t="s">
        <v>378</v>
      </c>
      <c r="R173" s="328">
        <v>20</v>
      </c>
      <c r="S173" s="304">
        <v>11609</v>
      </c>
      <c r="T173" s="303">
        <f t="shared" si="6"/>
        <v>232180</v>
      </c>
      <c r="U173" s="309">
        <f t="shared" si="7"/>
        <v>260041.60000000003</v>
      </c>
      <c r="V173" s="295"/>
      <c r="W173" s="295" t="s">
        <v>1973</v>
      </c>
      <c r="X173" s="295"/>
      <c r="Y173" s="305" t="s">
        <v>2712</v>
      </c>
    </row>
    <row r="174" spans="1:25" s="305" customFormat="1" ht="76.5" customHeight="1">
      <c r="A174" s="295" t="s">
        <v>1766</v>
      </c>
      <c r="B174" s="296" t="s">
        <v>32</v>
      </c>
      <c r="C174" s="297" t="s">
        <v>2448</v>
      </c>
      <c r="D174" s="297" t="s">
        <v>2449</v>
      </c>
      <c r="E174" s="297" t="s">
        <v>2450</v>
      </c>
      <c r="F174" s="164" t="s">
        <v>2005</v>
      </c>
      <c r="G174" s="298" t="s">
        <v>364</v>
      </c>
      <c r="H174" s="299"/>
      <c r="I174" s="300" t="s">
        <v>78</v>
      </c>
      <c r="J174" s="296" t="s">
        <v>276</v>
      </c>
      <c r="K174" s="301" t="s">
        <v>2286</v>
      </c>
      <c r="L174" s="296" t="s">
        <v>277</v>
      </c>
      <c r="M174" s="300" t="s">
        <v>275</v>
      </c>
      <c r="N174" s="302" t="s">
        <v>2287</v>
      </c>
      <c r="O174" s="3" t="s">
        <v>337</v>
      </c>
      <c r="P174" s="307" t="s">
        <v>267</v>
      </c>
      <c r="Q174" s="307" t="s">
        <v>378</v>
      </c>
      <c r="R174" s="328">
        <v>15</v>
      </c>
      <c r="S174" s="304">
        <v>11427</v>
      </c>
      <c r="T174" s="303">
        <f t="shared" si="6"/>
        <v>171405</v>
      </c>
      <c r="U174" s="309">
        <f t="shared" si="7"/>
        <v>191973.6</v>
      </c>
      <c r="V174" s="295"/>
      <c r="W174" s="295" t="s">
        <v>1973</v>
      </c>
      <c r="X174" s="295"/>
      <c r="Y174" s="305" t="s">
        <v>2712</v>
      </c>
    </row>
    <row r="175" spans="1:25" s="305" customFormat="1" ht="76.5" customHeight="1">
      <c r="A175" s="295" t="s">
        <v>1767</v>
      </c>
      <c r="B175" s="296" t="s">
        <v>32</v>
      </c>
      <c r="C175" s="297" t="s">
        <v>2549</v>
      </c>
      <c r="D175" s="297" t="s">
        <v>2496</v>
      </c>
      <c r="E175" s="297" t="s">
        <v>2550</v>
      </c>
      <c r="F175" s="164" t="s">
        <v>2006</v>
      </c>
      <c r="G175" s="298" t="s">
        <v>364</v>
      </c>
      <c r="H175" s="299"/>
      <c r="I175" s="300" t="s">
        <v>78</v>
      </c>
      <c r="J175" s="296" t="s">
        <v>276</v>
      </c>
      <c r="K175" s="301" t="s">
        <v>2286</v>
      </c>
      <c r="L175" s="296" t="s">
        <v>277</v>
      </c>
      <c r="M175" s="300" t="s">
        <v>275</v>
      </c>
      <c r="N175" s="302" t="s">
        <v>2287</v>
      </c>
      <c r="O175" s="3" t="s">
        <v>337</v>
      </c>
      <c r="P175" s="307" t="s">
        <v>267</v>
      </c>
      <c r="Q175" s="307" t="s">
        <v>378</v>
      </c>
      <c r="R175" s="328">
        <v>1</v>
      </c>
      <c r="S175" s="304">
        <v>9215</v>
      </c>
      <c r="T175" s="303">
        <f t="shared" si="6"/>
        <v>9215</v>
      </c>
      <c r="U175" s="309">
        <f t="shared" si="7"/>
        <v>10320.800000000001</v>
      </c>
      <c r="V175" s="295"/>
      <c r="W175" s="295" t="s">
        <v>1973</v>
      </c>
      <c r="X175" s="295"/>
      <c r="Y175" s="305" t="s">
        <v>2712</v>
      </c>
    </row>
    <row r="176" spans="1:25" s="305" customFormat="1" ht="76.5" customHeight="1">
      <c r="A176" s="295" t="s">
        <v>1768</v>
      </c>
      <c r="B176" s="296" t="s">
        <v>32</v>
      </c>
      <c r="C176" s="297" t="s">
        <v>2549</v>
      </c>
      <c r="D176" s="297" t="s">
        <v>2496</v>
      </c>
      <c r="E176" s="297" t="s">
        <v>2550</v>
      </c>
      <c r="F176" s="164" t="s">
        <v>2007</v>
      </c>
      <c r="G176" s="298" t="s">
        <v>364</v>
      </c>
      <c r="H176" s="299"/>
      <c r="I176" s="300" t="s">
        <v>78</v>
      </c>
      <c r="J176" s="296" t="s">
        <v>276</v>
      </c>
      <c r="K176" s="301" t="s">
        <v>2286</v>
      </c>
      <c r="L176" s="296" t="s">
        <v>277</v>
      </c>
      <c r="M176" s="300" t="s">
        <v>275</v>
      </c>
      <c r="N176" s="302" t="s">
        <v>2287</v>
      </c>
      <c r="O176" s="3" t="s">
        <v>337</v>
      </c>
      <c r="P176" s="307" t="s">
        <v>267</v>
      </c>
      <c r="Q176" s="307" t="s">
        <v>378</v>
      </c>
      <c r="R176" s="328">
        <v>1</v>
      </c>
      <c r="S176" s="304">
        <v>9215</v>
      </c>
      <c r="T176" s="303">
        <f t="shared" si="6"/>
        <v>9215</v>
      </c>
      <c r="U176" s="309">
        <f t="shared" si="7"/>
        <v>10320.800000000001</v>
      </c>
      <c r="V176" s="295"/>
      <c r="W176" s="295" t="s">
        <v>1973</v>
      </c>
      <c r="X176" s="295"/>
      <c r="Y176" s="305" t="s">
        <v>2712</v>
      </c>
    </row>
    <row r="177" spans="1:25" s="305" customFormat="1" ht="76.5" customHeight="1">
      <c r="A177" s="295" t="s">
        <v>1769</v>
      </c>
      <c r="B177" s="296" t="s">
        <v>32</v>
      </c>
      <c r="C177" s="297" t="s">
        <v>2549</v>
      </c>
      <c r="D177" s="297" t="s">
        <v>2496</v>
      </c>
      <c r="E177" s="297" t="s">
        <v>2550</v>
      </c>
      <c r="F177" s="164" t="s">
        <v>2008</v>
      </c>
      <c r="G177" s="298" t="s">
        <v>364</v>
      </c>
      <c r="H177" s="299"/>
      <c r="I177" s="300" t="s">
        <v>78</v>
      </c>
      <c r="J177" s="296" t="s">
        <v>276</v>
      </c>
      <c r="K177" s="301" t="s">
        <v>2286</v>
      </c>
      <c r="L177" s="296" t="s">
        <v>277</v>
      </c>
      <c r="M177" s="300" t="s">
        <v>275</v>
      </c>
      <c r="N177" s="302" t="s">
        <v>2287</v>
      </c>
      <c r="O177" s="3" t="s">
        <v>337</v>
      </c>
      <c r="P177" s="307" t="s">
        <v>267</v>
      </c>
      <c r="Q177" s="307" t="s">
        <v>378</v>
      </c>
      <c r="R177" s="328">
        <v>1</v>
      </c>
      <c r="S177" s="304">
        <v>9215</v>
      </c>
      <c r="T177" s="303">
        <f t="shared" si="6"/>
        <v>9215</v>
      </c>
      <c r="U177" s="309">
        <f t="shared" si="7"/>
        <v>10320.800000000001</v>
      </c>
      <c r="V177" s="295"/>
      <c r="W177" s="295" t="s">
        <v>1973</v>
      </c>
      <c r="X177" s="295"/>
      <c r="Y177" s="305" t="s">
        <v>2712</v>
      </c>
    </row>
    <row r="178" spans="1:25" s="305" customFormat="1" ht="76.5" customHeight="1">
      <c r="A178" s="295" t="s">
        <v>1770</v>
      </c>
      <c r="B178" s="296" t="s">
        <v>32</v>
      </c>
      <c r="C178" s="297" t="s">
        <v>2549</v>
      </c>
      <c r="D178" s="297" t="s">
        <v>2496</v>
      </c>
      <c r="E178" s="297" t="s">
        <v>2550</v>
      </c>
      <c r="F178" s="164" t="s">
        <v>2009</v>
      </c>
      <c r="G178" s="298" t="s">
        <v>364</v>
      </c>
      <c r="H178" s="299"/>
      <c r="I178" s="300" t="s">
        <v>78</v>
      </c>
      <c r="J178" s="296" t="s">
        <v>276</v>
      </c>
      <c r="K178" s="301" t="s">
        <v>2286</v>
      </c>
      <c r="L178" s="296" t="s">
        <v>277</v>
      </c>
      <c r="M178" s="300" t="s">
        <v>275</v>
      </c>
      <c r="N178" s="302" t="s">
        <v>2287</v>
      </c>
      <c r="O178" s="3" t="s">
        <v>337</v>
      </c>
      <c r="P178" s="307" t="s">
        <v>267</v>
      </c>
      <c r="Q178" s="307" t="s">
        <v>378</v>
      </c>
      <c r="R178" s="328">
        <v>1</v>
      </c>
      <c r="S178" s="304">
        <v>9215</v>
      </c>
      <c r="T178" s="303">
        <f t="shared" si="6"/>
        <v>9215</v>
      </c>
      <c r="U178" s="309">
        <f t="shared" si="7"/>
        <v>10320.800000000001</v>
      </c>
      <c r="V178" s="295"/>
      <c r="W178" s="295" t="s">
        <v>1973</v>
      </c>
      <c r="X178" s="295"/>
      <c r="Y178" s="305" t="s">
        <v>2712</v>
      </c>
    </row>
    <row r="179" spans="1:25" s="305" customFormat="1" ht="76.5" customHeight="1">
      <c r="A179" s="295" t="s">
        <v>1771</v>
      </c>
      <c r="B179" s="296" t="s">
        <v>32</v>
      </c>
      <c r="C179" s="297" t="s">
        <v>2549</v>
      </c>
      <c r="D179" s="297" t="s">
        <v>2496</v>
      </c>
      <c r="E179" s="297" t="s">
        <v>2550</v>
      </c>
      <c r="F179" s="164" t="s">
        <v>2010</v>
      </c>
      <c r="G179" s="298" t="s">
        <v>364</v>
      </c>
      <c r="H179" s="299"/>
      <c r="I179" s="300" t="s">
        <v>78</v>
      </c>
      <c r="J179" s="296" t="s">
        <v>276</v>
      </c>
      <c r="K179" s="301" t="s">
        <v>2286</v>
      </c>
      <c r="L179" s="296" t="s">
        <v>277</v>
      </c>
      <c r="M179" s="300" t="s">
        <v>275</v>
      </c>
      <c r="N179" s="302" t="s">
        <v>2287</v>
      </c>
      <c r="O179" s="3" t="s">
        <v>337</v>
      </c>
      <c r="P179" s="307" t="s">
        <v>267</v>
      </c>
      <c r="Q179" s="307" t="s">
        <v>378</v>
      </c>
      <c r="R179" s="328">
        <v>1</v>
      </c>
      <c r="S179" s="304">
        <v>9215</v>
      </c>
      <c r="T179" s="303">
        <f t="shared" si="6"/>
        <v>9215</v>
      </c>
      <c r="U179" s="309">
        <f t="shared" si="7"/>
        <v>10320.800000000001</v>
      </c>
      <c r="V179" s="295"/>
      <c r="W179" s="295" t="s">
        <v>1973</v>
      </c>
      <c r="X179" s="295"/>
      <c r="Y179" s="305" t="s">
        <v>2712</v>
      </c>
    </row>
    <row r="180" spans="1:25" s="305" customFormat="1" ht="76.5" customHeight="1">
      <c r="A180" s="295" t="s">
        <v>1772</v>
      </c>
      <c r="B180" s="296" t="s">
        <v>32</v>
      </c>
      <c r="C180" s="297" t="s">
        <v>2549</v>
      </c>
      <c r="D180" s="297" t="s">
        <v>2496</v>
      </c>
      <c r="E180" s="297" t="s">
        <v>2550</v>
      </c>
      <c r="F180" s="164" t="s">
        <v>2011</v>
      </c>
      <c r="G180" s="298" t="s">
        <v>364</v>
      </c>
      <c r="H180" s="299"/>
      <c r="I180" s="300" t="s">
        <v>78</v>
      </c>
      <c r="J180" s="296" t="s">
        <v>276</v>
      </c>
      <c r="K180" s="301" t="s">
        <v>2286</v>
      </c>
      <c r="L180" s="296" t="s">
        <v>277</v>
      </c>
      <c r="M180" s="300" t="s">
        <v>275</v>
      </c>
      <c r="N180" s="302" t="s">
        <v>2287</v>
      </c>
      <c r="O180" s="3" t="s">
        <v>337</v>
      </c>
      <c r="P180" s="307" t="s">
        <v>267</v>
      </c>
      <c r="Q180" s="307" t="s">
        <v>378</v>
      </c>
      <c r="R180" s="328">
        <v>1</v>
      </c>
      <c r="S180" s="304">
        <v>9215</v>
      </c>
      <c r="T180" s="303">
        <f t="shared" si="6"/>
        <v>9215</v>
      </c>
      <c r="U180" s="309">
        <f t="shared" si="7"/>
        <v>10320.800000000001</v>
      </c>
      <c r="V180" s="295"/>
      <c r="W180" s="295" t="s">
        <v>1973</v>
      </c>
      <c r="X180" s="295"/>
      <c r="Y180" s="305" t="s">
        <v>2712</v>
      </c>
    </row>
    <row r="181" spans="1:25" s="305" customFormat="1" ht="76.5" customHeight="1">
      <c r="A181" s="295" t="s">
        <v>1773</v>
      </c>
      <c r="B181" s="296" t="s">
        <v>32</v>
      </c>
      <c r="C181" s="297" t="s">
        <v>2549</v>
      </c>
      <c r="D181" s="297" t="s">
        <v>2496</v>
      </c>
      <c r="E181" s="297" t="s">
        <v>2550</v>
      </c>
      <c r="F181" s="164" t="s">
        <v>2012</v>
      </c>
      <c r="G181" s="298" t="s">
        <v>364</v>
      </c>
      <c r="H181" s="299"/>
      <c r="I181" s="300" t="s">
        <v>78</v>
      </c>
      <c r="J181" s="296" t="s">
        <v>276</v>
      </c>
      <c r="K181" s="301" t="s">
        <v>2286</v>
      </c>
      <c r="L181" s="296" t="s">
        <v>277</v>
      </c>
      <c r="M181" s="300" t="s">
        <v>275</v>
      </c>
      <c r="N181" s="302" t="s">
        <v>2287</v>
      </c>
      <c r="O181" s="3" t="s">
        <v>337</v>
      </c>
      <c r="P181" s="307" t="s">
        <v>267</v>
      </c>
      <c r="Q181" s="307" t="s">
        <v>378</v>
      </c>
      <c r="R181" s="328">
        <v>1</v>
      </c>
      <c r="S181" s="304">
        <v>9215</v>
      </c>
      <c r="T181" s="303">
        <f t="shared" si="6"/>
        <v>9215</v>
      </c>
      <c r="U181" s="309">
        <f t="shared" si="7"/>
        <v>10320.800000000001</v>
      </c>
      <c r="V181" s="295"/>
      <c r="W181" s="295" t="s">
        <v>1973</v>
      </c>
      <c r="X181" s="295"/>
      <c r="Y181" s="305" t="s">
        <v>2712</v>
      </c>
    </row>
    <row r="182" spans="1:25" s="305" customFormat="1" ht="76.5" customHeight="1">
      <c r="A182" s="295" t="s">
        <v>1774</v>
      </c>
      <c r="B182" s="296" t="s">
        <v>32</v>
      </c>
      <c r="C182" s="297" t="s">
        <v>2551</v>
      </c>
      <c r="D182" s="297" t="s">
        <v>2552</v>
      </c>
      <c r="E182" s="297" t="s">
        <v>2553</v>
      </c>
      <c r="F182" s="164" t="s">
        <v>2013</v>
      </c>
      <c r="G182" s="298" t="s">
        <v>364</v>
      </c>
      <c r="H182" s="299"/>
      <c r="I182" s="300" t="s">
        <v>78</v>
      </c>
      <c r="J182" s="296" t="s">
        <v>276</v>
      </c>
      <c r="K182" s="301" t="s">
        <v>2286</v>
      </c>
      <c r="L182" s="296" t="s">
        <v>277</v>
      </c>
      <c r="M182" s="300" t="s">
        <v>275</v>
      </c>
      <c r="N182" s="302" t="s">
        <v>2287</v>
      </c>
      <c r="O182" s="3" t="s">
        <v>337</v>
      </c>
      <c r="P182" s="307" t="s">
        <v>267</v>
      </c>
      <c r="Q182" s="307" t="s">
        <v>378</v>
      </c>
      <c r="R182" s="328">
        <v>1</v>
      </c>
      <c r="S182" s="304">
        <v>133906</v>
      </c>
      <c r="T182" s="303">
        <f t="shared" si="6"/>
        <v>133906</v>
      </c>
      <c r="U182" s="309">
        <f t="shared" si="7"/>
        <v>149974.72</v>
      </c>
      <c r="V182" s="295"/>
      <c r="W182" s="295" t="s">
        <v>1973</v>
      </c>
      <c r="X182" s="295"/>
      <c r="Y182" s="305" t="s">
        <v>2712</v>
      </c>
    </row>
    <row r="183" spans="1:25" s="305" customFormat="1" ht="76.5" customHeight="1">
      <c r="A183" s="295" t="s">
        <v>1775</v>
      </c>
      <c r="B183" s="296" t="s">
        <v>32</v>
      </c>
      <c r="C183" s="297" t="s">
        <v>2554</v>
      </c>
      <c r="D183" s="297" t="s">
        <v>2511</v>
      </c>
      <c r="E183" s="297" t="s">
        <v>2555</v>
      </c>
      <c r="F183" s="164" t="s">
        <v>2014</v>
      </c>
      <c r="G183" s="298" t="s">
        <v>364</v>
      </c>
      <c r="H183" s="299"/>
      <c r="I183" s="300" t="s">
        <v>78</v>
      </c>
      <c r="J183" s="296" t="s">
        <v>276</v>
      </c>
      <c r="K183" s="301" t="s">
        <v>2286</v>
      </c>
      <c r="L183" s="296" t="s">
        <v>277</v>
      </c>
      <c r="M183" s="300" t="s">
        <v>275</v>
      </c>
      <c r="N183" s="302" t="s">
        <v>2287</v>
      </c>
      <c r="O183" s="3" t="s">
        <v>337</v>
      </c>
      <c r="P183" s="307" t="s">
        <v>267</v>
      </c>
      <c r="Q183" s="307" t="s">
        <v>378</v>
      </c>
      <c r="R183" s="328">
        <v>3</v>
      </c>
      <c r="S183" s="304">
        <v>59242</v>
      </c>
      <c r="T183" s="303">
        <f t="shared" si="6"/>
        <v>177726</v>
      </c>
      <c r="U183" s="309">
        <f t="shared" si="7"/>
        <v>199053.12000000002</v>
      </c>
      <c r="V183" s="295"/>
      <c r="W183" s="295" t="s">
        <v>1973</v>
      </c>
      <c r="X183" s="295"/>
      <c r="Y183" s="305" t="s">
        <v>2712</v>
      </c>
    </row>
    <row r="184" spans="1:25" s="305" customFormat="1" ht="76.5" customHeight="1">
      <c r="A184" s="295" t="s">
        <v>1776</v>
      </c>
      <c r="B184" s="296" t="s">
        <v>32</v>
      </c>
      <c r="C184" s="297" t="s">
        <v>2556</v>
      </c>
      <c r="D184" s="297" t="s">
        <v>2511</v>
      </c>
      <c r="E184" s="297" t="s">
        <v>2557</v>
      </c>
      <c r="F184" s="164" t="s">
        <v>2015</v>
      </c>
      <c r="G184" s="298" t="s">
        <v>364</v>
      </c>
      <c r="H184" s="299"/>
      <c r="I184" s="300" t="s">
        <v>78</v>
      </c>
      <c r="J184" s="296" t="s">
        <v>276</v>
      </c>
      <c r="K184" s="301" t="s">
        <v>2286</v>
      </c>
      <c r="L184" s="296" t="s">
        <v>277</v>
      </c>
      <c r="M184" s="300" t="s">
        <v>275</v>
      </c>
      <c r="N184" s="302" t="s">
        <v>2287</v>
      </c>
      <c r="O184" s="3" t="s">
        <v>337</v>
      </c>
      <c r="P184" s="307" t="s">
        <v>267</v>
      </c>
      <c r="Q184" s="307" t="s">
        <v>378</v>
      </c>
      <c r="R184" s="328">
        <v>7</v>
      </c>
      <c r="S184" s="304">
        <v>14000</v>
      </c>
      <c r="T184" s="303">
        <f t="shared" si="6"/>
        <v>98000</v>
      </c>
      <c r="U184" s="309">
        <f t="shared" si="7"/>
        <v>109760.00000000001</v>
      </c>
      <c r="V184" s="295"/>
      <c r="W184" s="295" t="s">
        <v>1973</v>
      </c>
      <c r="X184" s="295"/>
      <c r="Y184" s="305" t="s">
        <v>2712</v>
      </c>
    </row>
    <row r="185" spans="1:25" s="305" customFormat="1" ht="76.5" customHeight="1">
      <c r="A185" s="295" t="s">
        <v>1777</v>
      </c>
      <c r="B185" s="296" t="s">
        <v>32</v>
      </c>
      <c r="C185" s="297" t="s">
        <v>2558</v>
      </c>
      <c r="D185" s="297" t="s">
        <v>2511</v>
      </c>
      <c r="E185" s="297" t="s">
        <v>2559</v>
      </c>
      <c r="F185" s="164" t="s">
        <v>2016</v>
      </c>
      <c r="G185" s="298" t="s">
        <v>364</v>
      </c>
      <c r="H185" s="299"/>
      <c r="I185" s="300" t="s">
        <v>78</v>
      </c>
      <c r="J185" s="296" t="s">
        <v>276</v>
      </c>
      <c r="K185" s="301" t="s">
        <v>2286</v>
      </c>
      <c r="L185" s="296" t="s">
        <v>277</v>
      </c>
      <c r="M185" s="300" t="s">
        <v>275</v>
      </c>
      <c r="N185" s="302" t="s">
        <v>2287</v>
      </c>
      <c r="O185" s="3" t="s">
        <v>337</v>
      </c>
      <c r="P185" s="307" t="s">
        <v>267</v>
      </c>
      <c r="Q185" s="307" t="s">
        <v>378</v>
      </c>
      <c r="R185" s="328">
        <v>7</v>
      </c>
      <c r="S185" s="304">
        <v>14000</v>
      </c>
      <c r="T185" s="303">
        <f t="shared" si="6"/>
        <v>98000</v>
      </c>
      <c r="U185" s="309">
        <f t="shared" si="7"/>
        <v>109760.00000000001</v>
      </c>
      <c r="V185" s="295"/>
      <c r="W185" s="295" t="s">
        <v>1973</v>
      </c>
      <c r="X185" s="295"/>
      <c r="Y185" s="305" t="s">
        <v>2712</v>
      </c>
    </row>
    <row r="186" spans="1:25" s="305" customFormat="1" ht="76.5" customHeight="1">
      <c r="A186" s="295" t="s">
        <v>1778</v>
      </c>
      <c r="B186" s="296" t="s">
        <v>32</v>
      </c>
      <c r="C186" s="297" t="s">
        <v>2385</v>
      </c>
      <c r="D186" s="297" t="s">
        <v>2383</v>
      </c>
      <c r="E186" s="297" t="s">
        <v>2386</v>
      </c>
      <c r="F186" s="3" t="s">
        <v>2017</v>
      </c>
      <c r="G186" s="298" t="s">
        <v>364</v>
      </c>
      <c r="H186" s="299"/>
      <c r="I186" s="300" t="s">
        <v>78</v>
      </c>
      <c r="J186" s="296" t="s">
        <v>276</v>
      </c>
      <c r="K186" s="301" t="s">
        <v>2286</v>
      </c>
      <c r="L186" s="296" t="s">
        <v>277</v>
      </c>
      <c r="M186" s="300" t="s">
        <v>275</v>
      </c>
      <c r="N186" s="302" t="s">
        <v>2287</v>
      </c>
      <c r="O186" s="3" t="s">
        <v>337</v>
      </c>
      <c r="P186" s="307" t="s">
        <v>267</v>
      </c>
      <c r="Q186" s="307" t="s">
        <v>378</v>
      </c>
      <c r="R186" s="303">
        <v>5</v>
      </c>
      <c r="S186" s="304">
        <v>25450</v>
      </c>
      <c r="T186" s="308">
        <f t="shared" si="6"/>
        <v>127250</v>
      </c>
      <c r="U186" s="309">
        <f t="shared" si="7"/>
        <v>142520</v>
      </c>
      <c r="V186" s="295"/>
      <c r="W186" s="295" t="s">
        <v>1973</v>
      </c>
      <c r="X186" s="295"/>
      <c r="Y186" s="305" t="s">
        <v>2711</v>
      </c>
    </row>
    <row r="187" spans="1:25" s="305" customFormat="1" ht="76.5" customHeight="1">
      <c r="A187" s="295" t="s">
        <v>1779</v>
      </c>
      <c r="B187" s="296" t="s">
        <v>32</v>
      </c>
      <c r="C187" s="297" t="s">
        <v>2385</v>
      </c>
      <c r="D187" s="297" t="s">
        <v>2383</v>
      </c>
      <c r="E187" s="297" t="s">
        <v>2386</v>
      </c>
      <c r="F187" s="3" t="s">
        <v>2018</v>
      </c>
      <c r="G187" s="298" t="s">
        <v>364</v>
      </c>
      <c r="H187" s="299"/>
      <c r="I187" s="300" t="s">
        <v>78</v>
      </c>
      <c r="J187" s="296" t="s">
        <v>276</v>
      </c>
      <c r="K187" s="301" t="s">
        <v>2286</v>
      </c>
      <c r="L187" s="296" t="s">
        <v>277</v>
      </c>
      <c r="M187" s="300" t="s">
        <v>275</v>
      </c>
      <c r="N187" s="302" t="s">
        <v>2287</v>
      </c>
      <c r="O187" s="3" t="s">
        <v>337</v>
      </c>
      <c r="P187" s="307" t="s">
        <v>267</v>
      </c>
      <c r="Q187" s="307" t="s">
        <v>378</v>
      </c>
      <c r="R187" s="303">
        <v>5</v>
      </c>
      <c r="S187" s="304">
        <v>25450</v>
      </c>
      <c r="T187" s="308">
        <f t="shared" si="6"/>
        <v>127250</v>
      </c>
      <c r="U187" s="309">
        <f t="shared" si="7"/>
        <v>142520</v>
      </c>
      <c r="V187" s="295"/>
      <c r="W187" s="295" t="s">
        <v>1973</v>
      </c>
      <c r="X187" s="295"/>
      <c r="Y187" s="305" t="s">
        <v>2711</v>
      </c>
    </row>
    <row r="188" spans="1:25" s="305" customFormat="1" ht="76.5" customHeight="1">
      <c r="A188" s="295" t="s">
        <v>1780</v>
      </c>
      <c r="B188" s="296" t="s">
        <v>32</v>
      </c>
      <c r="C188" s="297" t="s">
        <v>2387</v>
      </c>
      <c r="D188" s="297" t="s">
        <v>2388</v>
      </c>
      <c r="E188" s="297" t="s">
        <v>2389</v>
      </c>
      <c r="F188" s="3" t="s">
        <v>2019</v>
      </c>
      <c r="G188" s="298" t="s">
        <v>364</v>
      </c>
      <c r="H188" s="299"/>
      <c r="I188" s="300" t="s">
        <v>78</v>
      </c>
      <c r="J188" s="296" t="s">
        <v>276</v>
      </c>
      <c r="K188" s="301" t="s">
        <v>2286</v>
      </c>
      <c r="L188" s="296" t="s">
        <v>277</v>
      </c>
      <c r="M188" s="300" t="s">
        <v>275</v>
      </c>
      <c r="N188" s="302" t="s">
        <v>2287</v>
      </c>
      <c r="O188" s="3" t="s">
        <v>337</v>
      </c>
      <c r="P188" s="307" t="s">
        <v>267</v>
      </c>
      <c r="Q188" s="307" t="s">
        <v>378</v>
      </c>
      <c r="R188" s="303">
        <v>1</v>
      </c>
      <c r="S188" s="304">
        <v>120680</v>
      </c>
      <c r="T188" s="308">
        <f t="shared" si="6"/>
        <v>120680</v>
      </c>
      <c r="U188" s="309">
        <f t="shared" si="7"/>
        <v>135161.6</v>
      </c>
      <c r="V188" s="295"/>
      <c r="W188" s="295" t="s">
        <v>1973</v>
      </c>
      <c r="X188" s="295"/>
      <c r="Y188" s="305" t="s">
        <v>2711</v>
      </c>
    </row>
    <row r="189" spans="1:25" s="305" customFormat="1" ht="76.5" customHeight="1">
      <c r="A189" s="295" t="s">
        <v>1781</v>
      </c>
      <c r="B189" s="296" t="s">
        <v>32</v>
      </c>
      <c r="C189" s="297" t="s">
        <v>2403</v>
      </c>
      <c r="D189" s="297" t="s">
        <v>2388</v>
      </c>
      <c r="E189" s="297" t="s">
        <v>2404</v>
      </c>
      <c r="F189" s="3" t="s">
        <v>2020</v>
      </c>
      <c r="G189" s="298" t="s">
        <v>364</v>
      </c>
      <c r="H189" s="299"/>
      <c r="I189" s="300" t="s">
        <v>78</v>
      </c>
      <c r="J189" s="296" t="s">
        <v>276</v>
      </c>
      <c r="K189" s="301" t="s">
        <v>2286</v>
      </c>
      <c r="L189" s="296" t="s">
        <v>277</v>
      </c>
      <c r="M189" s="300" t="s">
        <v>275</v>
      </c>
      <c r="N189" s="302" t="s">
        <v>2287</v>
      </c>
      <c r="O189" s="3" t="s">
        <v>337</v>
      </c>
      <c r="P189" s="307" t="s">
        <v>267</v>
      </c>
      <c r="Q189" s="307" t="s">
        <v>378</v>
      </c>
      <c r="R189" s="303">
        <v>1</v>
      </c>
      <c r="S189" s="304">
        <v>195357</v>
      </c>
      <c r="T189" s="308">
        <f t="shared" si="6"/>
        <v>195357</v>
      </c>
      <c r="U189" s="309">
        <f t="shared" si="7"/>
        <v>218799.84000000003</v>
      </c>
      <c r="V189" s="295"/>
      <c r="W189" s="295" t="s">
        <v>1973</v>
      </c>
      <c r="X189" s="295"/>
      <c r="Y189" s="305" t="s">
        <v>2711</v>
      </c>
    </row>
    <row r="190" spans="1:25" s="305" customFormat="1" ht="76.5" customHeight="1">
      <c r="A190" s="295" t="s">
        <v>1782</v>
      </c>
      <c r="B190" s="296" t="s">
        <v>32</v>
      </c>
      <c r="C190" s="297" t="s">
        <v>2560</v>
      </c>
      <c r="D190" s="297" t="s">
        <v>2561</v>
      </c>
      <c r="E190" s="297" t="s">
        <v>2562</v>
      </c>
      <c r="F190" s="3" t="s">
        <v>2021</v>
      </c>
      <c r="G190" s="298" t="s">
        <v>364</v>
      </c>
      <c r="H190" s="299"/>
      <c r="I190" s="300" t="s">
        <v>78</v>
      </c>
      <c r="J190" s="296" t="s">
        <v>276</v>
      </c>
      <c r="K190" s="301" t="s">
        <v>2286</v>
      </c>
      <c r="L190" s="296" t="s">
        <v>277</v>
      </c>
      <c r="M190" s="300" t="s">
        <v>275</v>
      </c>
      <c r="N190" s="302" t="s">
        <v>2287</v>
      </c>
      <c r="O190" s="3" t="s">
        <v>337</v>
      </c>
      <c r="P190" s="307" t="s">
        <v>267</v>
      </c>
      <c r="Q190" s="307" t="s">
        <v>378</v>
      </c>
      <c r="R190" s="303">
        <v>1</v>
      </c>
      <c r="S190" s="304">
        <v>80241</v>
      </c>
      <c r="T190" s="308">
        <f t="shared" si="6"/>
        <v>80241</v>
      </c>
      <c r="U190" s="309">
        <f t="shared" si="7"/>
        <v>89869.92000000001</v>
      </c>
      <c r="V190" s="295"/>
      <c r="W190" s="295" t="s">
        <v>1973</v>
      </c>
      <c r="X190" s="295"/>
      <c r="Y190" s="305" t="s">
        <v>2711</v>
      </c>
    </row>
    <row r="191" spans="1:25" s="305" customFormat="1" ht="76.5" customHeight="1">
      <c r="A191" s="295" t="s">
        <v>1783</v>
      </c>
      <c r="B191" s="296" t="s">
        <v>32</v>
      </c>
      <c r="C191" s="297" t="s">
        <v>2563</v>
      </c>
      <c r="D191" s="297" t="s">
        <v>2564</v>
      </c>
      <c r="E191" s="297" t="s">
        <v>2565</v>
      </c>
      <c r="F191" s="3" t="s">
        <v>2022</v>
      </c>
      <c r="G191" s="298" t="s">
        <v>364</v>
      </c>
      <c r="H191" s="299"/>
      <c r="I191" s="300" t="s">
        <v>78</v>
      </c>
      <c r="J191" s="296" t="s">
        <v>276</v>
      </c>
      <c r="K191" s="301" t="s">
        <v>2286</v>
      </c>
      <c r="L191" s="296" t="s">
        <v>277</v>
      </c>
      <c r="M191" s="300" t="s">
        <v>275</v>
      </c>
      <c r="N191" s="302" t="s">
        <v>2287</v>
      </c>
      <c r="O191" s="3" t="s">
        <v>337</v>
      </c>
      <c r="P191" s="307" t="s">
        <v>267</v>
      </c>
      <c r="Q191" s="307" t="s">
        <v>378</v>
      </c>
      <c r="R191" s="303">
        <v>1</v>
      </c>
      <c r="S191" s="304">
        <v>24733</v>
      </c>
      <c r="T191" s="308">
        <f t="shared" si="6"/>
        <v>24733</v>
      </c>
      <c r="U191" s="309">
        <f t="shared" si="7"/>
        <v>27700.960000000003</v>
      </c>
      <c r="V191" s="295"/>
      <c r="W191" s="295" t="s">
        <v>1973</v>
      </c>
      <c r="X191" s="295"/>
      <c r="Y191" s="305" t="s">
        <v>2711</v>
      </c>
    </row>
    <row r="192" spans="1:25" s="305" customFormat="1" ht="76.5" customHeight="1">
      <c r="A192" s="295" t="s">
        <v>1784</v>
      </c>
      <c r="B192" s="296" t="s">
        <v>32</v>
      </c>
      <c r="C192" s="297" t="s">
        <v>2566</v>
      </c>
      <c r="D192" s="297" t="s">
        <v>2567</v>
      </c>
      <c r="E192" s="297" t="s">
        <v>2568</v>
      </c>
      <c r="F192" s="3" t="s">
        <v>2023</v>
      </c>
      <c r="G192" s="298" t="s">
        <v>364</v>
      </c>
      <c r="H192" s="299"/>
      <c r="I192" s="300" t="s">
        <v>78</v>
      </c>
      <c r="J192" s="296" t="s">
        <v>276</v>
      </c>
      <c r="K192" s="301" t="s">
        <v>2286</v>
      </c>
      <c r="L192" s="296" t="s">
        <v>277</v>
      </c>
      <c r="M192" s="300" t="s">
        <v>275</v>
      </c>
      <c r="N192" s="302" t="s">
        <v>2287</v>
      </c>
      <c r="O192" s="3" t="s">
        <v>337</v>
      </c>
      <c r="P192" s="307" t="s">
        <v>267</v>
      </c>
      <c r="Q192" s="307" t="s">
        <v>378</v>
      </c>
      <c r="R192" s="303">
        <v>2</v>
      </c>
      <c r="S192" s="304">
        <v>9248</v>
      </c>
      <c r="T192" s="308">
        <f t="shared" si="6"/>
        <v>18496</v>
      </c>
      <c r="U192" s="309">
        <f t="shared" si="7"/>
        <v>20715.52</v>
      </c>
      <c r="V192" s="295"/>
      <c r="W192" s="295" t="s">
        <v>1973</v>
      </c>
      <c r="X192" s="295"/>
      <c r="Y192" s="305" t="s">
        <v>2711</v>
      </c>
    </row>
    <row r="193" spans="1:25" s="305" customFormat="1" ht="76.5" customHeight="1">
      <c r="A193" s="295" t="s">
        <v>1785</v>
      </c>
      <c r="B193" s="296" t="s">
        <v>32</v>
      </c>
      <c r="C193" s="297" t="s">
        <v>2413</v>
      </c>
      <c r="D193" s="297" t="s">
        <v>248</v>
      </c>
      <c r="E193" s="297" t="s">
        <v>2414</v>
      </c>
      <c r="F193" s="3" t="s">
        <v>2024</v>
      </c>
      <c r="G193" s="298" t="s">
        <v>364</v>
      </c>
      <c r="H193" s="299"/>
      <c r="I193" s="300" t="s">
        <v>78</v>
      </c>
      <c r="J193" s="296" t="s">
        <v>276</v>
      </c>
      <c r="K193" s="301" t="s">
        <v>2286</v>
      </c>
      <c r="L193" s="296" t="s">
        <v>277</v>
      </c>
      <c r="M193" s="300" t="s">
        <v>275</v>
      </c>
      <c r="N193" s="302" t="s">
        <v>2287</v>
      </c>
      <c r="O193" s="3" t="s">
        <v>337</v>
      </c>
      <c r="P193" s="307" t="s">
        <v>267</v>
      </c>
      <c r="Q193" s="307" t="s">
        <v>378</v>
      </c>
      <c r="R193" s="303">
        <v>1</v>
      </c>
      <c r="S193" s="304">
        <v>42952</v>
      </c>
      <c r="T193" s="308">
        <f t="shared" si="6"/>
        <v>42952</v>
      </c>
      <c r="U193" s="309">
        <f t="shared" si="7"/>
        <v>48106.240000000005</v>
      </c>
      <c r="V193" s="295"/>
      <c r="W193" s="295" t="s">
        <v>1973</v>
      </c>
      <c r="X193" s="295"/>
      <c r="Y193" s="305" t="s">
        <v>2711</v>
      </c>
    </row>
    <row r="194" spans="1:25" s="305" customFormat="1" ht="76.5" customHeight="1">
      <c r="A194" s="295" t="s">
        <v>1786</v>
      </c>
      <c r="B194" s="296" t="s">
        <v>32</v>
      </c>
      <c r="C194" s="297" t="s">
        <v>2569</v>
      </c>
      <c r="D194" s="297" t="s">
        <v>2511</v>
      </c>
      <c r="E194" s="297" t="s">
        <v>2570</v>
      </c>
      <c r="F194" s="3" t="s">
        <v>2025</v>
      </c>
      <c r="G194" s="298" t="s">
        <v>364</v>
      </c>
      <c r="H194" s="299"/>
      <c r="I194" s="300" t="s">
        <v>78</v>
      </c>
      <c r="J194" s="296" t="s">
        <v>276</v>
      </c>
      <c r="K194" s="301" t="s">
        <v>2286</v>
      </c>
      <c r="L194" s="296" t="s">
        <v>277</v>
      </c>
      <c r="M194" s="300" t="s">
        <v>275</v>
      </c>
      <c r="N194" s="302" t="s">
        <v>2287</v>
      </c>
      <c r="O194" s="3" t="s">
        <v>337</v>
      </c>
      <c r="P194" s="307" t="s">
        <v>267</v>
      </c>
      <c r="Q194" s="307" t="s">
        <v>378</v>
      </c>
      <c r="R194" s="303">
        <v>10</v>
      </c>
      <c r="S194" s="304">
        <v>18450</v>
      </c>
      <c r="T194" s="308">
        <f aca="true" t="shared" si="8" ref="T194:T257">S194*R194</f>
        <v>184500</v>
      </c>
      <c r="U194" s="309">
        <f aca="true" t="shared" si="9" ref="U194:U257">T194*1.12</f>
        <v>206640.00000000003</v>
      </c>
      <c r="V194" s="295"/>
      <c r="W194" s="295" t="s">
        <v>1973</v>
      </c>
      <c r="X194" s="295"/>
      <c r="Y194" s="305" t="s">
        <v>2711</v>
      </c>
    </row>
    <row r="195" spans="1:25" s="305" customFormat="1" ht="76.5" customHeight="1">
      <c r="A195" s="295" t="s">
        <v>1787</v>
      </c>
      <c r="B195" s="296" t="s">
        <v>32</v>
      </c>
      <c r="C195" s="297" t="s">
        <v>2571</v>
      </c>
      <c r="D195" s="297" t="s">
        <v>2416</v>
      </c>
      <c r="E195" s="297" t="s">
        <v>2572</v>
      </c>
      <c r="F195" s="3" t="s">
        <v>2026</v>
      </c>
      <c r="G195" s="298" t="s">
        <v>364</v>
      </c>
      <c r="H195" s="299"/>
      <c r="I195" s="300" t="s">
        <v>78</v>
      </c>
      <c r="J195" s="296" t="s">
        <v>276</v>
      </c>
      <c r="K195" s="301" t="s">
        <v>2286</v>
      </c>
      <c r="L195" s="296" t="s">
        <v>277</v>
      </c>
      <c r="M195" s="300" t="s">
        <v>275</v>
      </c>
      <c r="N195" s="302" t="s">
        <v>2287</v>
      </c>
      <c r="O195" s="3" t="s">
        <v>337</v>
      </c>
      <c r="P195" s="307" t="s">
        <v>267</v>
      </c>
      <c r="Q195" s="307" t="s">
        <v>378</v>
      </c>
      <c r="R195" s="303">
        <v>2</v>
      </c>
      <c r="S195" s="304">
        <v>7800</v>
      </c>
      <c r="T195" s="308">
        <f t="shared" si="8"/>
        <v>15600</v>
      </c>
      <c r="U195" s="309">
        <f t="shared" si="9"/>
        <v>17472</v>
      </c>
      <c r="V195" s="295"/>
      <c r="W195" s="295" t="s">
        <v>1973</v>
      </c>
      <c r="X195" s="295"/>
      <c r="Y195" s="305" t="s">
        <v>2711</v>
      </c>
    </row>
    <row r="196" spans="1:25" s="305" customFormat="1" ht="76.5" customHeight="1">
      <c r="A196" s="295" t="s">
        <v>1788</v>
      </c>
      <c r="B196" s="296" t="s">
        <v>32</v>
      </c>
      <c r="C196" s="297" t="s">
        <v>2573</v>
      </c>
      <c r="D196" s="297" t="s">
        <v>251</v>
      </c>
      <c r="E196" s="297" t="s">
        <v>2574</v>
      </c>
      <c r="F196" s="3" t="s">
        <v>2027</v>
      </c>
      <c r="G196" s="298" t="s">
        <v>364</v>
      </c>
      <c r="H196" s="299"/>
      <c r="I196" s="300" t="s">
        <v>78</v>
      </c>
      <c r="J196" s="296" t="s">
        <v>276</v>
      </c>
      <c r="K196" s="301" t="s">
        <v>2286</v>
      </c>
      <c r="L196" s="296" t="s">
        <v>277</v>
      </c>
      <c r="M196" s="300" t="s">
        <v>275</v>
      </c>
      <c r="N196" s="302" t="s">
        <v>2287</v>
      </c>
      <c r="O196" s="3" t="s">
        <v>337</v>
      </c>
      <c r="P196" s="307" t="s">
        <v>267</v>
      </c>
      <c r="Q196" s="307" t="s">
        <v>378</v>
      </c>
      <c r="R196" s="303">
        <v>1</v>
      </c>
      <c r="S196" s="304">
        <v>120000</v>
      </c>
      <c r="T196" s="308">
        <f t="shared" si="8"/>
        <v>120000</v>
      </c>
      <c r="U196" s="309">
        <f t="shared" si="9"/>
        <v>134400</v>
      </c>
      <c r="V196" s="295"/>
      <c r="W196" s="295" t="s">
        <v>1973</v>
      </c>
      <c r="X196" s="295"/>
      <c r="Y196" s="305" t="s">
        <v>2711</v>
      </c>
    </row>
    <row r="197" spans="1:25" s="305" customFormat="1" ht="76.5" customHeight="1">
      <c r="A197" s="295" t="s">
        <v>1789</v>
      </c>
      <c r="B197" s="296" t="s">
        <v>32</v>
      </c>
      <c r="C197" s="297" t="s">
        <v>2575</v>
      </c>
      <c r="D197" s="297" t="s">
        <v>2576</v>
      </c>
      <c r="E197" s="297" t="s">
        <v>2455</v>
      </c>
      <c r="F197" s="3" t="s">
        <v>2028</v>
      </c>
      <c r="G197" s="298" t="s">
        <v>364</v>
      </c>
      <c r="H197" s="299"/>
      <c r="I197" s="300" t="s">
        <v>78</v>
      </c>
      <c r="J197" s="296" t="s">
        <v>276</v>
      </c>
      <c r="K197" s="301" t="s">
        <v>2286</v>
      </c>
      <c r="L197" s="296" t="s">
        <v>277</v>
      </c>
      <c r="M197" s="300" t="s">
        <v>275</v>
      </c>
      <c r="N197" s="302" t="s">
        <v>2287</v>
      </c>
      <c r="O197" s="3" t="s">
        <v>337</v>
      </c>
      <c r="P197" s="307" t="s">
        <v>267</v>
      </c>
      <c r="Q197" s="307" t="s">
        <v>378</v>
      </c>
      <c r="R197" s="303">
        <v>1</v>
      </c>
      <c r="S197" s="304">
        <v>5000</v>
      </c>
      <c r="T197" s="308">
        <f t="shared" si="8"/>
        <v>5000</v>
      </c>
      <c r="U197" s="309">
        <f t="shared" si="9"/>
        <v>5600.000000000001</v>
      </c>
      <c r="V197" s="295"/>
      <c r="W197" s="295" t="s">
        <v>1973</v>
      </c>
      <c r="X197" s="295"/>
      <c r="Y197" s="305" t="s">
        <v>2711</v>
      </c>
    </row>
    <row r="198" spans="1:25" s="305" customFormat="1" ht="76.5" customHeight="1">
      <c r="A198" s="295" t="s">
        <v>1790</v>
      </c>
      <c r="B198" s="296" t="s">
        <v>32</v>
      </c>
      <c r="C198" s="297" t="s">
        <v>2577</v>
      </c>
      <c r="D198" s="297" t="s">
        <v>2427</v>
      </c>
      <c r="E198" s="297" t="s">
        <v>2578</v>
      </c>
      <c r="F198" s="3" t="s">
        <v>2029</v>
      </c>
      <c r="G198" s="298" t="s">
        <v>364</v>
      </c>
      <c r="H198" s="299"/>
      <c r="I198" s="300" t="s">
        <v>78</v>
      </c>
      <c r="J198" s="296" t="s">
        <v>276</v>
      </c>
      <c r="K198" s="301" t="s">
        <v>2286</v>
      </c>
      <c r="L198" s="296" t="s">
        <v>277</v>
      </c>
      <c r="M198" s="300" t="s">
        <v>275</v>
      </c>
      <c r="N198" s="302" t="s">
        <v>2287</v>
      </c>
      <c r="O198" s="3" t="s">
        <v>337</v>
      </c>
      <c r="P198" s="307" t="s">
        <v>267</v>
      </c>
      <c r="Q198" s="307" t="s">
        <v>378</v>
      </c>
      <c r="R198" s="303">
        <v>2</v>
      </c>
      <c r="S198" s="304">
        <v>78000</v>
      </c>
      <c r="T198" s="308">
        <f t="shared" si="8"/>
        <v>156000</v>
      </c>
      <c r="U198" s="309">
        <f t="shared" si="9"/>
        <v>174720.00000000003</v>
      </c>
      <c r="V198" s="295"/>
      <c r="W198" s="295" t="s">
        <v>1973</v>
      </c>
      <c r="X198" s="295"/>
      <c r="Y198" s="305" t="s">
        <v>2711</v>
      </c>
    </row>
    <row r="199" spans="1:25" s="305" customFormat="1" ht="76.5" customHeight="1">
      <c r="A199" s="295" t="s">
        <v>1791</v>
      </c>
      <c r="B199" s="296" t="s">
        <v>32</v>
      </c>
      <c r="C199" s="297" t="s">
        <v>2579</v>
      </c>
      <c r="D199" s="297" t="s">
        <v>2427</v>
      </c>
      <c r="E199" s="297" t="s">
        <v>2580</v>
      </c>
      <c r="F199" s="3" t="s">
        <v>2030</v>
      </c>
      <c r="G199" s="298" t="s">
        <v>364</v>
      </c>
      <c r="H199" s="299"/>
      <c r="I199" s="300" t="s">
        <v>78</v>
      </c>
      <c r="J199" s="296" t="s">
        <v>276</v>
      </c>
      <c r="K199" s="301" t="s">
        <v>2286</v>
      </c>
      <c r="L199" s="296" t="s">
        <v>277</v>
      </c>
      <c r="M199" s="300" t="s">
        <v>275</v>
      </c>
      <c r="N199" s="302" t="s">
        <v>2287</v>
      </c>
      <c r="O199" s="3" t="s">
        <v>337</v>
      </c>
      <c r="P199" s="307" t="s">
        <v>267</v>
      </c>
      <c r="Q199" s="307" t="s">
        <v>378</v>
      </c>
      <c r="R199" s="303">
        <v>1</v>
      </c>
      <c r="S199" s="304">
        <v>55821</v>
      </c>
      <c r="T199" s="308">
        <f t="shared" si="8"/>
        <v>55821</v>
      </c>
      <c r="U199" s="309">
        <f t="shared" si="9"/>
        <v>62519.520000000004</v>
      </c>
      <c r="V199" s="295"/>
      <c r="W199" s="295" t="s">
        <v>1973</v>
      </c>
      <c r="X199" s="295"/>
      <c r="Y199" s="305" t="s">
        <v>2711</v>
      </c>
    </row>
    <row r="200" spans="1:25" s="305" customFormat="1" ht="76.5" customHeight="1">
      <c r="A200" s="295" t="s">
        <v>1792</v>
      </c>
      <c r="B200" s="296" t="s">
        <v>32</v>
      </c>
      <c r="C200" s="297" t="s">
        <v>2581</v>
      </c>
      <c r="D200" s="297" t="s">
        <v>2582</v>
      </c>
      <c r="E200" s="297" t="s">
        <v>2583</v>
      </c>
      <c r="F200" s="3" t="s">
        <v>2031</v>
      </c>
      <c r="G200" s="298" t="s">
        <v>364</v>
      </c>
      <c r="H200" s="299"/>
      <c r="I200" s="300" t="s">
        <v>78</v>
      </c>
      <c r="J200" s="296" t="s">
        <v>276</v>
      </c>
      <c r="K200" s="301" t="s">
        <v>2286</v>
      </c>
      <c r="L200" s="296" t="s">
        <v>277</v>
      </c>
      <c r="M200" s="300" t="s">
        <v>275</v>
      </c>
      <c r="N200" s="302" t="s">
        <v>2287</v>
      </c>
      <c r="O200" s="3" t="s">
        <v>337</v>
      </c>
      <c r="P200" s="307" t="s">
        <v>267</v>
      </c>
      <c r="Q200" s="307" t="s">
        <v>378</v>
      </c>
      <c r="R200" s="303">
        <v>2</v>
      </c>
      <c r="S200" s="304">
        <v>17287</v>
      </c>
      <c r="T200" s="308">
        <f t="shared" si="8"/>
        <v>34574</v>
      </c>
      <c r="U200" s="309">
        <f t="shared" si="9"/>
        <v>38722.880000000005</v>
      </c>
      <c r="V200" s="295"/>
      <c r="W200" s="295" t="s">
        <v>1973</v>
      </c>
      <c r="X200" s="295"/>
      <c r="Y200" s="305" t="s">
        <v>2711</v>
      </c>
    </row>
    <row r="201" spans="1:25" s="305" customFormat="1" ht="76.5" customHeight="1">
      <c r="A201" s="295" t="s">
        <v>1793</v>
      </c>
      <c r="B201" s="296" t="s">
        <v>32</v>
      </c>
      <c r="C201" s="297" t="s">
        <v>2584</v>
      </c>
      <c r="D201" s="297" t="s">
        <v>2552</v>
      </c>
      <c r="E201" s="297" t="s">
        <v>2585</v>
      </c>
      <c r="F201" s="3" t="s">
        <v>2032</v>
      </c>
      <c r="G201" s="298" t="s">
        <v>364</v>
      </c>
      <c r="H201" s="299"/>
      <c r="I201" s="300" t="s">
        <v>78</v>
      </c>
      <c r="J201" s="296" t="s">
        <v>276</v>
      </c>
      <c r="K201" s="301" t="s">
        <v>2286</v>
      </c>
      <c r="L201" s="296" t="s">
        <v>277</v>
      </c>
      <c r="M201" s="300" t="s">
        <v>275</v>
      </c>
      <c r="N201" s="302" t="s">
        <v>2287</v>
      </c>
      <c r="O201" s="3" t="s">
        <v>337</v>
      </c>
      <c r="P201" s="307" t="s">
        <v>267</v>
      </c>
      <c r="Q201" s="307" t="s">
        <v>378</v>
      </c>
      <c r="R201" s="303">
        <v>1</v>
      </c>
      <c r="S201" s="304">
        <v>196000</v>
      </c>
      <c r="T201" s="308">
        <f t="shared" si="8"/>
        <v>196000</v>
      </c>
      <c r="U201" s="309">
        <f t="shared" si="9"/>
        <v>219520.00000000003</v>
      </c>
      <c r="V201" s="295"/>
      <c r="W201" s="295" t="s">
        <v>1973</v>
      </c>
      <c r="X201" s="295"/>
      <c r="Y201" s="305" t="s">
        <v>2711</v>
      </c>
    </row>
    <row r="202" spans="1:25" s="305" customFormat="1" ht="76.5" customHeight="1">
      <c r="A202" s="295" t="s">
        <v>1794</v>
      </c>
      <c r="B202" s="296" t="s">
        <v>32</v>
      </c>
      <c r="C202" s="297" t="s">
        <v>2586</v>
      </c>
      <c r="D202" s="297" t="s">
        <v>2511</v>
      </c>
      <c r="E202" s="297" t="s">
        <v>2587</v>
      </c>
      <c r="F202" s="3" t="s">
        <v>2033</v>
      </c>
      <c r="G202" s="298" t="s">
        <v>364</v>
      </c>
      <c r="H202" s="299"/>
      <c r="I202" s="300" t="s">
        <v>78</v>
      </c>
      <c r="J202" s="296" t="s">
        <v>276</v>
      </c>
      <c r="K202" s="301" t="s">
        <v>2286</v>
      </c>
      <c r="L202" s="296" t="s">
        <v>277</v>
      </c>
      <c r="M202" s="300" t="s">
        <v>275</v>
      </c>
      <c r="N202" s="302" t="s">
        <v>2287</v>
      </c>
      <c r="O202" s="3" t="s">
        <v>337</v>
      </c>
      <c r="P202" s="307" t="s">
        <v>267</v>
      </c>
      <c r="Q202" s="307" t="s">
        <v>378</v>
      </c>
      <c r="R202" s="303">
        <v>15</v>
      </c>
      <c r="S202" s="304">
        <v>4150</v>
      </c>
      <c r="T202" s="308">
        <f t="shared" si="8"/>
        <v>62250</v>
      </c>
      <c r="U202" s="309">
        <f t="shared" si="9"/>
        <v>69720</v>
      </c>
      <c r="V202" s="295"/>
      <c r="W202" s="295" t="s">
        <v>1973</v>
      </c>
      <c r="X202" s="295"/>
      <c r="Y202" s="305" t="s">
        <v>2711</v>
      </c>
    </row>
    <row r="203" spans="1:25" s="305" customFormat="1" ht="76.5" customHeight="1">
      <c r="A203" s="295" t="s">
        <v>1795</v>
      </c>
      <c r="B203" s="296" t="s">
        <v>32</v>
      </c>
      <c r="C203" s="297" t="s">
        <v>2464</v>
      </c>
      <c r="D203" s="297" t="s">
        <v>2465</v>
      </c>
      <c r="E203" s="297" t="s">
        <v>2404</v>
      </c>
      <c r="F203" s="3" t="s">
        <v>2034</v>
      </c>
      <c r="G203" s="298" t="s">
        <v>364</v>
      </c>
      <c r="H203" s="299"/>
      <c r="I203" s="300" t="s">
        <v>78</v>
      </c>
      <c r="J203" s="296" t="s">
        <v>276</v>
      </c>
      <c r="K203" s="301" t="s">
        <v>2286</v>
      </c>
      <c r="L203" s="296" t="s">
        <v>277</v>
      </c>
      <c r="M203" s="300" t="s">
        <v>275</v>
      </c>
      <c r="N203" s="302" t="s">
        <v>2287</v>
      </c>
      <c r="O203" s="3" t="s">
        <v>337</v>
      </c>
      <c r="P203" s="307" t="s">
        <v>267</v>
      </c>
      <c r="Q203" s="307" t="s">
        <v>378</v>
      </c>
      <c r="R203" s="303">
        <v>1</v>
      </c>
      <c r="S203" s="304">
        <v>23200</v>
      </c>
      <c r="T203" s="308">
        <f t="shared" si="8"/>
        <v>23200</v>
      </c>
      <c r="U203" s="309">
        <f t="shared" si="9"/>
        <v>25984.000000000004</v>
      </c>
      <c r="V203" s="295"/>
      <c r="W203" s="295" t="s">
        <v>1973</v>
      </c>
      <c r="X203" s="295"/>
      <c r="Y203" s="305" t="s">
        <v>2711</v>
      </c>
    </row>
    <row r="204" spans="1:25" s="305" customFormat="1" ht="76.5" customHeight="1">
      <c r="A204" s="295" t="s">
        <v>1796</v>
      </c>
      <c r="B204" s="296" t="s">
        <v>32</v>
      </c>
      <c r="C204" s="297" t="s">
        <v>2464</v>
      </c>
      <c r="D204" s="297" t="s">
        <v>2465</v>
      </c>
      <c r="E204" s="297" t="s">
        <v>2404</v>
      </c>
      <c r="F204" s="3" t="s">
        <v>2035</v>
      </c>
      <c r="G204" s="298" t="s">
        <v>364</v>
      </c>
      <c r="H204" s="299"/>
      <c r="I204" s="300" t="s">
        <v>78</v>
      </c>
      <c r="J204" s="296" t="s">
        <v>276</v>
      </c>
      <c r="K204" s="301" t="s">
        <v>2286</v>
      </c>
      <c r="L204" s="296" t="s">
        <v>277</v>
      </c>
      <c r="M204" s="300" t="s">
        <v>275</v>
      </c>
      <c r="N204" s="302" t="s">
        <v>2287</v>
      </c>
      <c r="O204" s="3" t="s">
        <v>337</v>
      </c>
      <c r="P204" s="307" t="s">
        <v>267</v>
      </c>
      <c r="Q204" s="307" t="s">
        <v>378</v>
      </c>
      <c r="R204" s="303">
        <v>1</v>
      </c>
      <c r="S204" s="304">
        <v>17100</v>
      </c>
      <c r="T204" s="308">
        <f t="shared" si="8"/>
        <v>17100</v>
      </c>
      <c r="U204" s="309">
        <f t="shared" si="9"/>
        <v>19152.000000000004</v>
      </c>
      <c r="V204" s="295"/>
      <c r="W204" s="295" t="s">
        <v>1973</v>
      </c>
      <c r="X204" s="295"/>
      <c r="Y204" s="305" t="s">
        <v>2711</v>
      </c>
    </row>
    <row r="205" spans="1:25" s="305" customFormat="1" ht="76.5" customHeight="1">
      <c r="A205" s="295" t="s">
        <v>1797</v>
      </c>
      <c r="B205" s="296" t="s">
        <v>32</v>
      </c>
      <c r="C205" s="297" t="s">
        <v>2588</v>
      </c>
      <c r="D205" s="297" t="s">
        <v>2496</v>
      </c>
      <c r="E205" s="297" t="s">
        <v>2589</v>
      </c>
      <c r="F205" s="3" t="s">
        <v>2036</v>
      </c>
      <c r="G205" s="298" t="s">
        <v>364</v>
      </c>
      <c r="H205" s="299"/>
      <c r="I205" s="300" t="s">
        <v>78</v>
      </c>
      <c r="J205" s="296" t="s">
        <v>276</v>
      </c>
      <c r="K205" s="301" t="s">
        <v>2286</v>
      </c>
      <c r="L205" s="296" t="s">
        <v>277</v>
      </c>
      <c r="M205" s="300" t="s">
        <v>275</v>
      </c>
      <c r="N205" s="302" t="s">
        <v>2287</v>
      </c>
      <c r="O205" s="3" t="s">
        <v>337</v>
      </c>
      <c r="P205" s="307" t="s">
        <v>267</v>
      </c>
      <c r="Q205" s="307" t="s">
        <v>378</v>
      </c>
      <c r="R205" s="303">
        <v>2</v>
      </c>
      <c r="S205" s="304">
        <v>20000</v>
      </c>
      <c r="T205" s="308">
        <f t="shared" si="8"/>
        <v>40000</v>
      </c>
      <c r="U205" s="309">
        <f t="shared" si="9"/>
        <v>44800.00000000001</v>
      </c>
      <c r="V205" s="295"/>
      <c r="W205" s="295" t="s">
        <v>1973</v>
      </c>
      <c r="X205" s="295"/>
      <c r="Y205" s="305" t="s">
        <v>2711</v>
      </c>
    </row>
    <row r="206" spans="1:25" s="305" customFormat="1" ht="76.5" customHeight="1">
      <c r="A206" s="295" t="s">
        <v>1798</v>
      </c>
      <c r="B206" s="296" t="s">
        <v>32</v>
      </c>
      <c r="C206" s="297" t="s">
        <v>2590</v>
      </c>
      <c r="D206" s="297" t="s">
        <v>2591</v>
      </c>
      <c r="E206" s="297" t="s">
        <v>2592</v>
      </c>
      <c r="F206" s="3" t="s">
        <v>2037</v>
      </c>
      <c r="G206" s="298" t="s">
        <v>364</v>
      </c>
      <c r="H206" s="299"/>
      <c r="I206" s="300" t="s">
        <v>78</v>
      </c>
      <c r="J206" s="296" t="s">
        <v>276</v>
      </c>
      <c r="K206" s="301" t="s">
        <v>2286</v>
      </c>
      <c r="L206" s="296" t="s">
        <v>277</v>
      </c>
      <c r="M206" s="300" t="s">
        <v>275</v>
      </c>
      <c r="N206" s="302" t="s">
        <v>2287</v>
      </c>
      <c r="O206" s="3" t="s">
        <v>337</v>
      </c>
      <c r="P206" s="307" t="s">
        <v>267</v>
      </c>
      <c r="Q206" s="307" t="s">
        <v>378</v>
      </c>
      <c r="R206" s="303">
        <v>2</v>
      </c>
      <c r="S206" s="304">
        <v>11500</v>
      </c>
      <c r="T206" s="308">
        <f t="shared" si="8"/>
        <v>23000</v>
      </c>
      <c r="U206" s="309">
        <f t="shared" si="9"/>
        <v>25760.000000000004</v>
      </c>
      <c r="V206" s="295"/>
      <c r="W206" s="295" t="s">
        <v>1973</v>
      </c>
      <c r="X206" s="295"/>
      <c r="Y206" s="305" t="s">
        <v>2711</v>
      </c>
    </row>
    <row r="207" spans="1:25" s="305" customFormat="1" ht="76.5" customHeight="1">
      <c r="A207" s="295" t="s">
        <v>1799</v>
      </c>
      <c r="B207" s="296" t="s">
        <v>32</v>
      </c>
      <c r="C207" s="297" t="s">
        <v>2593</v>
      </c>
      <c r="D207" s="297" t="s">
        <v>2594</v>
      </c>
      <c r="E207" s="297" t="s">
        <v>2595</v>
      </c>
      <c r="F207" s="3" t="s">
        <v>2038</v>
      </c>
      <c r="G207" s="298" t="s">
        <v>364</v>
      </c>
      <c r="H207" s="299"/>
      <c r="I207" s="300" t="s">
        <v>78</v>
      </c>
      <c r="J207" s="296" t="s">
        <v>276</v>
      </c>
      <c r="K207" s="301" t="s">
        <v>2286</v>
      </c>
      <c r="L207" s="296" t="s">
        <v>277</v>
      </c>
      <c r="M207" s="300" t="s">
        <v>275</v>
      </c>
      <c r="N207" s="302" t="s">
        <v>2287</v>
      </c>
      <c r="O207" s="3" t="s">
        <v>337</v>
      </c>
      <c r="P207" s="307" t="s">
        <v>267</v>
      </c>
      <c r="Q207" s="307" t="s">
        <v>378</v>
      </c>
      <c r="R207" s="303">
        <v>2</v>
      </c>
      <c r="S207" s="304">
        <v>196000</v>
      </c>
      <c r="T207" s="308">
        <f t="shared" si="8"/>
        <v>392000</v>
      </c>
      <c r="U207" s="309">
        <f t="shared" si="9"/>
        <v>439040.00000000006</v>
      </c>
      <c r="V207" s="295"/>
      <c r="W207" s="295" t="s">
        <v>1973</v>
      </c>
      <c r="X207" s="295"/>
      <c r="Y207" s="305" t="s">
        <v>2711</v>
      </c>
    </row>
    <row r="208" spans="1:25" s="305" customFormat="1" ht="76.5" customHeight="1">
      <c r="A208" s="295" t="s">
        <v>1800</v>
      </c>
      <c r="B208" s="296" t="s">
        <v>32</v>
      </c>
      <c r="C208" s="297" t="s">
        <v>2596</v>
      </c>
      <c r="D208" s="297" t="s">
        <v>2499</v>
      </c>
      <c r="E208" s="297" t="s">
        <v>2597</v>
      </c>
      <c r="F208" s="3" t="s">
        <v>2039</v>
      </c>
      <c r="G208" s="298" t="s">
        <v>364</v>
      </c>
      <c r="H208" s="299"/>
      <c r="I208" s="300" t="s">
        <v>78</v>
      </c>
      <c r="J208" s="296" t="s">
        <v>276</v>
      </c>
      <c r="K208" s="301" t="s">
        <v>2286</v>
      </c>
      <c r="L208" s="296" t="s">
        <v>277</v>
      </c>
      <c r="M208" s="300" t="s">
        <v>275</v>
      </c>
      <c r="N208" s="302" t="s">
        <v>2287</v>
      </c>
      <c r="O208" s="3" t="s">
        <v>337</v>
      </c>
      <c r="P208" s="307" t="s">
        <v>267</v>
      </c>
      <c r="Q208" s="307" t="s">
        <v>378</v>
      </c>
      <c r="R208" s="303">
        <v>10</v>
      </c>
      <c r="S208" s="304">
        <v>14000</v>
      </c>
      <c r="T208" s="308">
        <f t="shared" si="8"/>
        <v>140000</v>
      </c>
      <c r="U208" s="309">
        <f t="shared" si="9"/>
        <v>156800.00000000003</v>
      </c>
      <c r="V208" s="295"/>
      <c r="W208" s="295" t="s">
        <v>1973</v>
      </c>
      <c r="X208" s="295"/>
      <c r="Y208" s="305" t="s">
        <v>2711</v>
      </c>
    </row>
    <row r="209" spans="1:25" s="305" customFormat="1" ht="76.5" customHeight="1">
      <c r="A209" s="295" t="s">
        <v>1801</v>
      </c>
      <c r="B209" s="296" t="s">
        <v>32</v>
      </c>
      <c r="C209" s="297" t="s">
        <v>2598</v>
      </c>
      <c r="D209" s="297" t="s">
        <v>240</v>
      </c>
      <c r="E209" s="297" t="s">
        <v>2599</v>
      </c>
      <c r="F209" s="3" t="s">
        <v>2040</v>
      </c>
      <c r="G209" s="298" t="s">
        <v>364</v>
      </c>
      <c r="H209" s="299"/>
      <c r="I209" s="300" t="s">
        <v>78</v>
      </c>
      <c r="J209" s="296" t="s">
        <v>276</v>
      </c>
      <c r="K209" s="301" t="s">
        <v>2286</v>
      </c>
      <c r="L209" s="296" t="s">
        <v>277</v>
      </c>
      <c r="M209" s="300" t="s">
        <v>275</v>
      </c>
      <c r="N209" s="302" t="s">
        <v>2287</v>
      </c>
      <c r="O209" s="3" t="s">
        <v>337</v>
      </c>
      <c r="P209" s="307" t="s">
        <v>267</v>
      </c>
      <c r="Q209" s="307" t="s">
        <v>378</v>
      </c>
      <c r="R209" s="303">
        <v>2</v>
      </c>
      <c r="S209" s="304">
        <v>9500</v>
      </c>
      <c r="T209" s="308">
        <f t="shared" si="8"/>
        <v>19000</v>
      </c>
      <c r="U209" s="309">
        <f t="shared" si="9"/>
        <v>21280.000000000004</v>
      </c>
      <c r="V209" s="295"/>
      <c r="W209" s="295" t="s">
        <v>1973</v>
      </c>
      <c r="X209" s="295"/>
      <c r="Y209" s="305" t="s">
        <v>2711</v>
      </c>
    </row>
    <row r="210" spans="1:25" s="305" customFormat="1" ht="76.5" customHeight="1">
      <c r="A210" s="295" t="s">
        <v>1802</v>
      </c>
      <c r="B210" s="296" t="s">
        <v>32</v>
      </c>
      <c r="C210" s="297" t="s">
        <v>2598</v>
      </c>
      <c r="D210" s="297" t="s">
        <v>240</v>
      </c>
      <c r="E210" s="297" t="s">
        <v>2599</v>
      </c>
      <c r="F210" s="3" t="s">
        <v>2041</v>
      </c>
      <c r="G210" s="298" t="s">
        <v>364</v>
      </c>
      <c r="H210" s="299"/>
      <c r="I210" s="300" t="s">
        <v>78</v>
      </c>
      <c r="J210" s="296" t="s">
        <v>276</v>
      </c>
      <c r="K210" s="301" t="s">
        <v>2286</v>
      </c>
      <c r="L210" s="296" t="s">
        <v>277</v>
      </c>
      <c r="M210" s="300" t="s">
        <v>275</v>
      </c>
      <c r="N210" s="302" t="s">
        <v>2287</v>
      </c>
      <c r="O210" s="3" t="s">
        <v>337</v>
      </c>
      <c r="P210" s="307" t="s">
        <v>267</v>
      </c>
      <c r="Q210" s="307" t="s">
        <v>378</v>
      </c>
      <c r="R210" s="303">
        <v>3</v>
      </c>
      <c r="S210" s="304">
        <v>1900</v>
      </c>
      <c r="T210" s="308">
        <f t="shared" si="8"/>
        <v>5700</v>
      </c>
      <c r="U210" s="309">
        <f t="shared" si="9"/>
        <v>6384.000000000001</v>
      </c>
      <c r="V210" s="295"/>
      <c r="W210" s="295" t="s">
        <v>1973</v>
      </c>
      <c r="X210" s="295"/>
      <c r="Y210" s="305" t="s">
        <v>2711</v>
      </c>
    </row>
    <row r="211" spans="1:25" s="305" customFormat="1" ht="76.5" customHeight="1">
      <c r="A211" s="295" t="s">
        <v>1803</v>
      </c>
      <c r="B211" s="296" t="s">
        <v>32</v>
      </c>
      <c r="C211" s="297" t="s">
        <v>2600</v>
      </c>
      <c r="D211" s="297" t="s">
        <v>2601</v>
      </c>
      <c r="E211" s="297" t="s">
        <v>2602</v>
      </c>
      <c r="F211" s="3" t="s">
        <v>2042</v>
      </c>
      <c r="G211" s="298" t="s">
        <v>364</v>
      </c>
      <c r="H211" s="299"/>
      <c r="I211" s="300" t="s">
        <v>78</v>
      </c>
      <c r="J211" s="296" t="s">
        <v>276</v>
      </c>
      <c r="K211" s="301" t="s">
        <v>2286</v>
      </c>
      <c r="L211" s="296" t="s">
        <v>277</v>
      </c>
      <c r="M211" s="300" t="s">
        <v>275</v>
      </c>
      <c r="N211" s="302" t="s">
        <v>2287</v>
      </c>
      <c r="O211" s="3" t="s">
        <v>337</v>
      </c>
      <c r="P211" s="307" t="s">
        <v>267</v>
      </c>
      <c r="Q211" s="307" t="s">
        <v>378</v>
      </c>
      <c r="R211" s="303">
        <v>10</v>
      </c>
      <c r="S211" s="304">
        <v>4000</v>
      </c>
      <c r="T211" s="308">
        <f t="shared" si="8"/>
        <v>40000</v>
      </c>
      <c r="U211" s="309">
        <f t="shared" si="9"/>
        <v>44800.00000000001</v>
      </c>
      <c r="V211" s="295"/>
      <c r="W211" s="295" t="s">
        <v>1973</v>
      </c>
      <c r="X211" s="295"/>
      <c r="Y211" s="305" t="s">
        <v>2711</v>
      </c>
    </row>
    <row r="212" spans="1:25" s="305" customFormat="1" ht="76.5" customHeight="1">
      <c r="A212" s="295" t="s">
        <v>1804</v>
      </c>
      <c r="B212" s="296" t="s">
        <v>32</v>
      </c>
      <c r="C212" s="297" t="s">
        <v>2551</v>
      </c>
      <c r="D212" s="297" t="s">
        <v>2552</v>
      </c>
      <c r="E212" s="297" t="s">
        <v>2553</v>
      </c>
      <c r="F212" s="3" t="s">
        <v>2043</v>
      </c>
      <c r="G212" s="298" t="s">
        <v>364</v>
      </c>
      <c r="H212" s="299"/>
      <c r="I212" s="300" t="s">
        <v>78</v>
      </c>
      <c r="J212" s="296" t="s">
        <v>276</v>
      </c>
      <c r="K212" s="301" t="s">
        <v>2286</v>
      </c>
      <c r="L212" s="296" t="s">
        <v>277</v>
      </c>
      <c r="M212" s="300" t="s">
        <v>275</v>
      </c>
      <c r="N212" s="302" t="s">
        <v>2287</v>
      </c>
      <c r="O212" s="3" t="s">
        <v>337</v>
      </c>
      <c r="P212" s="307" t="s">
        <v>267</v>
      </c>
      <c r="Q212" s="307" t="s">
        <v>378</v>
      </c>
      <c r="R212" s="303">
        <v>1</v>
      </c>
      <c r="S212" s="304">
        <v>164092</v>
      </c>
      <c r="T212" s="308">
        <f t="shared" si="8"/>
        <v>164092</v>
      </c>
      <c r="U212" s="309">
        <f t="shared" si="9"/>
        <v>183783.04</v>
      </c>
      <c r="V212" s="295"/>
      <c r="W212" s="295" t="s">
        <v>1973</v>
      </c>
      <c r="X212" s="295"/>
      <c r="Y212" s="305" t="s">
        <v>2711</v>
      </c>
    </row>
    <row r="213" spans="1:25" s="305" customFormat="1" ht="76.5" customHeight="1">
      <c r="A213" s="295" t="s">
        <v>1805</v>
      </c>
      <c r="B213" s="296" t="s">
        <v>32</v>
      </c>
      <c r="C213" s="297" t="s">
        <v>2603</v>
      </c>
      <c r="D213" s="297" t="s">
        <v>2552</v>
      </c>
      <c r="E213" s="297" t="s">
        <v>2604</v>
      </c>
      <c r="F213" s="3" t="s">
        <v>2044</v>
      </c>
      <c r="G213" s="298" t="s">
        <v>364</v>
      </c>
      <c r="H213" s="299"/>
      <c r="I213" s="300" t="s">
        <v>78</v>
      </c>
      <c r="J213" s="296" t="s">
        <v>276</v>
      </c>
      <c r="K213" s="301" t="s">
        <v>2286</v>
      </c>
      <c r="L213" s="296" t="s">
        <v>277</v>
      </c>
      <c r="M213" s="300" t="s">
        <v>275</v>
      </c>
      <c r="N213" s="302" t="s">
        <v>2287</v>
      </c>
      <c r="O213" s="3" t="s">
        <v>337</v>
      </c>
      <c r="P213" s="307" t="s">
        <v>267</v>
      </c>
      <c r="Q213" s="307" t="s">
        <v>378</v>
      </c>
      <c r="R213" s="303">
        <v>1</v>
      </c>
      <c r="S213" s="304">
        <v>16000</v>
      </c>
      <c r="T213" s="308">
        <f t="shared" si="8"/>
        <v>16000</v>
      </c>
      <c r="U213" s="309">
        <f t="shared" si="9"/>
        <v>17920</v>
      </c>
      <c r="V213" s="295"/>
      <c r="W213" s="295" t="s">
        <v>1973</v>
      </c>
      <c r="X213" s="295"/>
      <c r="Y213" s="305" t="s">
        <v>2711</v>
      </c>
    </row>
    <row r="214" spans="1:25" s="305" customFormat="1" ht="76.5" customHeight="1">
      <c r="A214" s="295" t="s">
        <v>1806</v>
      </c>
      <c r="B214" s="296" t="s">
        <v>32</v>
      </c>
      <c r="C214" s="297" t="s">
        <v>2605</v>
      </c>
      <c r="D214" s="297" t="s">
        <v>2511</v>
      </c>
      <c r="E214" s="297" t="s">
        <v>2606</v>
      </c>
      <c r="F214" s="3" t="s">
        <v>2045</v>
      </c>
      <c r="G214" s="298" t="s">
        <v>364</v>
      </c>
      <c r="H214" s="299"/>
      <c r="I214" s="300" t="s">
        <v>78</v>
      </c>
      <c r="J214" s="296" t="s">
        <v>276</v>
      </c>
      <c r="K214" s="301" t="s">
        <v>2286</v>
      </c>
      <c r="L214" s="296" t="s">
        <v>277</v>
      </c>
      <c r="M214" s="300" t="s">
        <v>275</v>
      </c>
      <c r="N214" s="302" t="s">
        <v>2287</v>
      </c>
      <c r="O214" s="3" t="s">
        <v>337</v>
      </c>
      <c r="P214" s="307" t="s">
        <v>267</v>
      </c>
      <c r="Q214" s="307" t="s">
        <v>378</v>
      </c>
      <c r="R214" s="303">
        <v>10</v>
      </c>
      <c r="S214" s="304">
        <v>5000</v>
      </c>
      <c r="T214" s="308">
        <f t="shared" si="8"/>
        <v>50000</v>
      </c>
      <c r="U214" s="309">
        <f t="shared" si="9"/>
        <v>56000.00000000001</v>
      </c>
      <c r="V214" s="295"/>
      <c r="W214" s="295" t="s">
        <v>1973</v>
      </c>
      <c r="X214" s="295"/>
      <c r="Y214" s="305" t="s">
        <v>2711</v>
      </c>
    </row>
    <row r="215" spans="1:25" s="305" customFormat="1" ht="76.5" customHeight="1">
      <c r="A215" s="295" t="s">
        <v>1807</v>
      </c>
      <c r="B215" s="296" t="s">
        <v>32</v>
      </c>
      <c r="C215" s="297" t="s">
        <v>2448</v>
      </c>
      <c r="D215" s="297" t="s">
        <v>2449</v>
      </c>
      <c r="E215" s="297" t="s">
        <v>2450</v>
      </c>
      <c r="F215" s="3" t="s">
        <v>2046</v>
      </c>
      <c r="G215" s="298" t="s">
        <v>364</v>
      </c>
      <c r="H215" s="299"/>
      <c r="I215" s="300" t="s">
        <v>78</v>
      </c>
      <c r="J215" s="296" t="s">
        <v>276</v>
      </c>
      <c r="K215" s="301" t="s">
        <v>2286</v>
      </c>
      <c r="L215" s="296" t="s">
        <v>277</v>
      </c>
      <c r="M215" s="300" t="s">
        <v>275</v>
      </c>
      <c r="N215" s="302" t="s">
        <v>2287</v>
      </c>
      <c r="O215" s="3" t="s">
        <v>337</v>
      </c>
      <c r="P215" s="307" t="s">
        <v>267</v>
      </c>
      <c r="Q215" s="307" t="s">
        <v>378</v>
      </c>
      <c r="R215" s="303">
        <v>7</v>
      </c>
      <c r="S215" s="304">
        <v>5000</v>
      </c>
      <c r="T215" s="308">
        <f t="shared" si="8"/>
        <v>35000</v>
      </c>
      <c r="U215" s="309">
        <f t="shared" si="9"/>
        <v>39200.00000000001</v>
      </c>
      <c r="V215" s="295"/>
      <c r="W215" s="295" t="s">
        <v>1973</v>
      </c>
      <c r="X215" s="295"/>
      <c r="Y215" s="305" t="s">
        <v>2711</v>
      </c>
    </row>
    <row r="216" spans="1:25" s="305" customFormat="1" ht="76.5" customHeight="1">
      <c r="A216" s="295" t="s">
        <v>1808</v>
      </c>
      <c r="B216" s="296" t="s">
        <v>32</v>
      </c>
      <c r="C216" s="297" t="s">
        <v>2607</v>
      </c>
      <c r="D216" s="297" t="s">
        <v>2608</v>
      </c>
      <c r="E216" s="297" t="s">
        <v>2609</v>
      </c>
      <c r="F216" s="3" t="s">
        <v>2047</v>
      </c>
      <c r="G216" s="298" t="s">
        <v>364</v>
      </c>
      <c r="H216" s="299"/>
      <c r="I216" s="300" t="s">
        <v>78</v>
      </c>
      <c r="J216" s="296" t="s">
        <v>276</v>
      </c>
      <c r="K216" s="301" t="s">
        <v>2286</v>
      </c>
      <c r="L216" s="296" t="s">
        <v>277</v>
      </c>
      <c r="M216" s="300" t="s">
        <v>275</v>
      </c>
      <c r="N216" s="302" t="s">
        <v>2287</v>
      </c>
      <c r="O216" s="3" t="s">
        <v>337</v>
      </c>
      <c r="P216" s="307" t="s">
        <v>267</v>
      </c>
      <c r="Q216" s="307" t="s">
        <v>378</v>
      </c>
      <c r="R216" s="303">
        <v>1</v>
      </c>
      <c r="S216" s="304">
        <v>12000</v>
      </c>
      <c r="T216" s="308">
        <f t="shared" si="8"/>
        <v>12000</v>
      </c>
      <c r="U216" s="309">
        <f t="shared" si="9"/>
        <v>13440.000000000002</v>
      </c>
      <c r="V216" s="295"/>
      <c r="W216" s="295" t="s">
        <v>1973</v>
      </c>
      <c r="X216" s="295"/>
      <c r="Y216" s="305" t="s">
        <v>2711</v>
      </c>
    </row>
    <row r="217" spans="1:25" s="305" customFormat="1" ht="76.5" customHeight="1">
      <c r="A217" s="295" t="s">
        <v>1809</v>
      </c>
      <c r="B217" s="296" t="s">
        <v>32</v>
      </c>
      <c r="C217" s="297" t="s">
        <v>2610</v>
      </c>
      <c r="D217" s="297" t="s">
        <v>253</v>
      </c>
      <c r="E217" s="297" t="s">
        <v>2611</v>
      </c>
      <c r="F217" s="3" t="s">
        <v>2048</v>
      </c>
      <c r="G217" s="298" t="s">
        <v>364</v>
      </c>
      <c r="H217" s="299"/>
      <c r="I217" s="300" t="s">
        <v>78</v>
      </c>
      <c r="J217" s="296" t="s">
        <v>276</v>
      </c>
      <c r="K217" s="301" t="s">
        <v>2286</v>
      </c>
      <c r="L217" s="296" t="s">
        <v>277</v>
      </c>
      <c r="M217" s="300" t="s">
        <v>275</v>
      </c>
      <c r="N217" s="302" t="s">
        <v>2287</v>
      </c>
      <c r="O217" s="3" t="s">
        <v>337</v>
      </c>
      <c r="P217" s="307" t="s">
        <v>267</v>
      </c>
      <c r="Q217" s="307" t="s">
        <v>378</v>
      </c>
      <c r="R217" s="303">
        <v>1</v>
      </c>
      <c r="S217" s="304">
        <v>48766</v>
      </c>
      <c r="T217" s="308">
        <f t="shared" si="8"/>
        <v>48766</v>
      </c>
      <c r="U217" s="309">
        <f t="shared" si="9"/>
        <v>54617.920000000006</v>
      </c>
      <c r="V217" s="295"/>
      <c r="W217" s="295" t="s">
        <v>1973</v>
      </c>
      <c r="X217" s="295"/>
      <c r="Y217" s="305" t="s">
        <v>2711</v>
      </c>
    </row>
    <row r="218" spans="1:25" s="305" customFormat="1" ht="76.5" customHeight="1">
      <c r="A218" s="295" t="s">
        <v>1810</v>
      </c>
      <c r="B218" s="296" t="s">
        <v>32</v>
      </c>
      <c r="C218" s="297" t="s">
        <v>2612</v>
      </c>
      <c r="D218" s="297" t="s">
        <v>2613</v>
      </c>
      <c r="E218" s="297" t="s">
        <v>2614</v>
      </c>
      <c r="F218" s="3" t="s">
        <v>2049</v>
      </c>
      <c r="G218" s="298" t="s">
        <v>364</v>
      </c>
      <c r="H218" s="299"/>
      <c r="I218" s="300" t="s">
        <v>78</v>
      </c>
      <c r="J218" s="296" t="s">
        <v>276</v>
      </c>
      <c r="K218" s="301" t="s">
        <v>2286</v>
      </c>
      <c r="L218" s="296" t="s">
        <v>277</v>
      </c>
      <c r="M218" s="300" t="s">
        <v>275</v>
      </c>
      <c r="N218" s="302" t="s">
        <v>2287</v>
      </c>
      <c r="O218" s="3" t="s">
        <v>337</v>
      </c>
      <c r="P218" s="307" t="s">
        <v>267</v>
      </c>
      <c r="Q218" s="307" t="s">
        <v>378</v>
      </c>
      <c r="R218" s="303">
        <v>2</v>
      </c>
      <c r="S218" s="304">
        <v>83000</v>
      </c>
      <c r="T218" s="308">
        <f t="shared" si="8"/>
        <v>166000</v>
      </c>
      <c r="U218" s="309">
        <f t="shared" si="9"/>
        <v>185920.00000000003</v>
      </c>
      <c r="V218" s="295"/>
      <c r="W218" s="295" t="s">
        <v>1973</v>
      </c>
      <c r="X218" s="295"/>
      <c r="Y218" s="305" t="s">
        <v>2711</v>
      </c>
    </row>
    <row r="219" spans="1:25" s="305" customFormat="1" ht="76.5" customHeight="1">
      <c r="A219" s="295" t="s">
        <v>1811</v>
      </c>
      <c r="B219" s="296" t="s">
        <v>32</v>
      </c>
      <c r="C219" s="297" t="s">
        <v>2400</v>
      </c>
      <c r="D219" s="297" t="s">
        <v>2401</v>
      </c>
      <c r="E219" s="297" t="s">
        <v>2402</v>
      </c>
      <c r="F219" s="3" t="s">
        <v>2050</v>
      </c>
      <c r="G219" s="298" t="s">
        <v>364</v>
      </c>
      <c r="H219" s="299"/>
      <c r="I219" s="300" t="s">
        <v>78</v>
      </c>
      <c r="J219" s="296" t="s">
        <v>276</v>
      </c>
      <c r="K219" s="301" t="s">
        <v>2286</v>
      </c>
      <c r="L219" s="296" t="s">
        <v>277</v>
      </c>
      <c r="M219" s="300" t="s">
        <v>275</v>
      </c>
      <c r="N219" s="302" t="s">
        <v>2287</v>
      </c>
      <c r="O219" s="3" t="s">
        <v>337</v>
      </c>
      <c r="P219" s="307" t="s">
        <v>267</v>
      </c>
      <c r="Q219" s="307" t="s">
        <v>378</v>
      </c>
      <c r="R219" s="303">
        <v>7</v>
      </c>
      <c r="S219" s="304">
        <v>3000</v>
      </c>
      <c r="T219" s="308">
        <f t="shared" si="8"/>
        <v>21000</v>
      </c>
      <c r="U219" s="309">
        <f t="shared" si="9"/>
        <v>23520.000000000004</v>
      </c>
      <c r="V219" s="295"/>
      <c r="W219" s="295" t="s">
        <v>1973</v>
      </c>
      <c r="X219" s="295"/>
      <c r="Y219" s="305" t="s">
        <v>2710</v>
      </c>
    </row>
    <row r="220" spans="1:25" s="305" customFormat="1" ht="76.5" customHeight="1">
      <c r="A220" s="295" t="s">
        <v>1812</v>
      </c>
      <c r="B220" s="296" t="s">
        <v>32</v>
      </c>
      <c r="C220" s="297" t="s">
        <v>2400</v>
      </c>
      <c r="D220" s="297" t="s">
        <v>2401</v>
      </c>
      <c r="E220" s="297" t="s">
        <v>2402</v>
      </c>
      <c r="F220" s="3" t="s">
        <v>2051</v>
      </c>
      <c r="G220" s="298" t="s">
        <v>364</v>
      </c>
      <c r="H220" s="299"/>
      <c r="I220" s="300" t="s">
        <v>78</v>
      </c>
      <c r="J220" s="296" t="s">
        <v>276</v>
      </c>
      <c r="K220" s="301" t="s">
        <v>2286</v>
      </c>
      <c r="L220" s="296" t="s">
        <v>277</v>
      </c>
      <c r="M220" s="300" t="s">
        <v>275</v>
      </c>
      <c r="N220" s="302" t="s">
        <v>2287</v>
      </c>
      <c r="O220" s="3" t="s">
        <v>337</v>
      </c>
      <c r="P220" s="307" t="s">
        <v>267</v>
      </c>
      <c r="Q220" s="307" t="s">
        <v>378</v>
      </c>
      <c r="R220" s="303">
        <v>7</v>
      </c>
      <c r="S220" s="304">
        <v>3000</v>
      </c>
      <c r="T220" s="308">
        <f t="shared" si="8"/>
        <v>21000</v>
      </c>
      <c r="U220" s="309">
        <f t="shared" si="9"/>
        <v>23520.000000000004</v>
      </c>
      <c r="V220" s="295"/>
      <c r="W220" s="295" t="s">
        <v>1973</v>
      </c>
      <c r="X220" s="295"/>
      <c r="Y220" s="305" t="s">
        <v>2710</v>
      </c>
    </row>
    <row r="221" spans="1:25" s="305" customFormat="1" ht="76.5" customHeight="1">
      <c r="A221" s="295" t="s">
        <v>1813</v>
      </c>
      <c r="B221" s="296" t="s">
        <v>32</v>
      </c>
      <c r="C221" s="297" t="s">
        <v>2382</v>
      </c>
      <c r="D221" s="297" t="s">
        <v>2383</v>
      </c>
      <c r="E221" s="297" t="s">
        <v>2384</v>
      </c>
      <c r="F221" s="3" t="s">
        <v>2052</v>
      </c>
      <c r="G221" s="298" t="s">
        <v>364</v>
      </c>
      <c r="H221" s="299"/>
      <c r="I221" s="300" t="s">
        <v>78</v>
      </c>
      <c r="J221" s="296" t="s">
        <v>276</v>
      </c>
      <c r="K221" s="301" t="s">
        <v>2286</v>
      </c>
      <c r="L221" s="296" t="s">
        <v>277</v>
      </c>
      <c r="M221" s="300" t="s">
        <v>275</v>
      </c>
      <c r="N221" s="302" t="s">
        <v>2287</v>
      </c>
      <c r="O221" s="3" t="s">
        <v>337</v>
      </c>
      <c r="P221" s="307" t="s">
        <v>267</v>
      </c>
      <c r="Q221" s="307" t="s">
        <v>378</v>
      </c>
      <c r="R221" s="303">
        <v>7</v>
      </c>
      <c r="S221" s="304">
        <v>28000</v>
      </c>
      <c r="T221" s="308">
        <f t="shared" si="8"/>
        <v>196000</v>
      </c>
      <c r="U221" s="309">
        <f t="shared" si="9"/>
        <v>219520.00000000003</v>
      </c>
      <c r="V221" s="295"/>
      <c r="W221" s="295" t="s">
        <v>1973</v>
      </c>
      <c r="X221" s="295"/>
      <c r="Y221" s="305" t="s">
        <v>2710</v>
      </c>
    </row>
    <row r="222" spans="1:25" s="305" customFormat="1" ht="76.5" customHeight="1">
      <c r="A222" s="295" t="s">
        <v>1814</v>
      </c>
      <c r="B222" s="296" t="s">
        <v>32</v>
      </c>
      <c r="C222" s="297" t="s">
        <v>2385</v>
      </c>
      <c r="D222" s="297" t="s">
        <v>2383</v>
      </c>
      <c r="E222" s="297" t="s">
        <v>2386</v>
      </c>
      <c r="F222" s="3" t="s">
        <v>2053</v>
      </c>
      <c r="G222" s="298" t="s">
        <v>364</v>
      </c>
      <c r="H222" s="299"/>
      <c r="I222" s="300" t="s">
        <v>78</v>
      </c>
      <c r="J222" s="296" t="s">
        <v>276</v>
      </c>
      <c r="K222" s="301" t="s">
        <v>2286</v>
      </c>
      <c r="L222" s="296" t="s">
        <v>277</v>
      </c>
      <c r="M222" s="300" t="s">
        <v>275</v>
      </c>
      <c r="N222" s="302" t="s">
        <v>2287</v>
      </c>
      <c r="O222" s="3" t="s">
        <v>337</v>
      </c>
      <c r="P222" s="307" t="s">
        <v>267</v>
      </c>
      <c r="Q222" s="307" t="s">
        <v>378</v>
      </c>
      <c r="R222" s="303">
        <v>7</v>
      </c>
      <c r="S222" s="304">
        <v>28000</v>
      </c>
      <c r="T222" s="308">
        <f t="shared" si="8"/>
        <v>196000</v>
      </c>
      <c r="U222" s="309">
        <f t="shared" si="9"/>
        <v>219520.00000000003</v>
      </c>
      <c r="V222" s="295"/>
      <c r="W222" s="295" t="s">
        <v>1973</v>
      </c>
      <c r="X222" s="295"/>
      <c r="Y222" s="305" t="s">
        <v>2710</v>
      </c>
    </row>
    <row r="223" spans="1:25" s="305" customFormat="1" ht="76.5" customHeight="1">
      <c r="A223" s="295" t="s">
        <v>1815</v>
      </c>
      <c r="B223" s="296" t="s">
        <v>32</v>
      </c>
      <c r="C223" s="297" t="s">
        <v>2413</v>
      </c>
      <c r="D223" s="297" t="s">
        <v>248</v>
      </c>
      <c r="E223" s="297" t="s">
        <v>2414</v>
      </c>
      <c r="F223" s="3" t="s">
        <v>2054</v>
      </c>
      <c r="G223" s="298" t="s">
        <v>364</v>
      </c>
      <c r="H223" s="299"/>
      <c r="I223" s="300" t="s">
        <v>78</v>
      </c>
      <c r="J223" s="296" t="s">
        <v>276</v>
      </c>
      <c r="K223" s="301" t="s">
        <v>2286</v>
      </c>
      <c r="L223" s="296" t="s">
        <v>277</v>
      </c>
      <c r="M223" s="300" t="s">
        <v>275</v>
      </c>
      <c r="N223" s="302" t="s">
        <v>2287</v>
      </c>
      <c r="O223" s="3" t="s">
        <v>337</v>
      </c>
      <c r="P223" s="307" t="s">
        <v>267</v>
      </c>
      <c r="Q223" s="307" t="s">
        <v>378</v>
      </c>
      <c r="R223" s="303">
        <v>1</v>
      </c>
      <c r="S223" s="304">
        <v>90000</v>
      </c>
      <c r="T223" s="308">
        <f t="shared" si="8"/>
        <v>90000</v>
      </c>
      <c r="U223" s="309">
        <f t="shared" si="9"/>
        <v>100800.00000000001</v>
      </c>
      <c r="V223" s="295"/>
      <c r="W223" s="295" t="s">
        <v>1973</v>
      </c>
      <c r="X223" s="295"/>
      <c r="Y223" s="305" t="s">
        <v>2710</v>
      </c>
    </row>
    <row r="224" spans="1:25" s="305" customFormat="1" ht="76.5" customHeight="1">
      <c r="A224" s="295" t="s">
        <v>1816</v>
      </c>
      <c r="B224" s="296" t="s">
        <v>32</v>
      </c>
      <c r="C224" s="297" t="s">
        <v>2569</v>
      </c>
      <c r="D224" s="297" t="s">
        <v>2511</v>
      </c>
      <c r="E224" s="297" t="s">
        <v>2570</v>
      </c>
      <c r="F224" s="3" t="s">
        <v>2055</v>
      </c>
      <c r="G224" s="298" t="s">
        <v>364</v>
      </c>
      <c r="H224" s="299"/>
      <c r="I224" s="300" t="s">
        <v>78</v>
      </c>
      <c r="J224" s="296" t="s">
        <v>276</v>
      </c>
      <c r="K224" s="301" t="s">
        <v>2286</v>
      </c>
      <c r="L224" s="296" t="s">
        <v>277</v>
      </c>
      <c r="M224" s="300" t="s">
        <v>275</v>
      </c>
      <c r="N224" s="302" t="s">
        <v>2287</v>
      </c>
      <c r="O224" s="3" t="s">
        <v>337</v>
      </c>
      <c r="P224" s="307" t="s">
        <v>267</v>
      </c>
      <c r="Q224" s="307" t="s">
        <v>378</v>
      </c>
      <c r="R224" s="303">
        <v>5</v>
      </c>
      <c r="S224" s="304">
        <v>21000</v>
      </c>
      <c r="T224" s="308">
        <f t="shared" si="8"/>
        <v>105000</v>
      </c>
      <c r="U224" s="309">
        <f t="shared" si="9"/>
        <v>117600.00000000001</v>
      </c>
      <c r="V224" s="295"/>
      <c r="W224" s="295" t="s">
        <v>1973</v>
      </c>
      <c r="X224" s="295"/>
      <c r="Y224" s="305" t="s">
        <v>2710</v>
      </c>
    </row>
    <row r="225" spans="1:25" s="305" customFormat="1" ht="76.5" customHeight="1">
      <c r="A225" s="295" t="s">
        <v>1817</v>
      </c>
      <c r="B225" s="296" t="s">
        <v>32</v>
      </c>
      <c r="C225" s="297" t="s">
        <v>2615</v>
      </c>
      <c r="D225" s="297" t="s">
        <v>2416</v>
      </c>
      <c r="E225" s="297" t="s">
        <v>2616</v>
      </c>
      <c r="F225" s="3" t="s">
        <v>2056</v>
      </c>
      <c r="G225" s="298" t="s">
        <v>364</v>
      </c>
      <c r="H225" s="299"/>
      <c r="I225" s="300" t="s">
        <v>78</v>
      </c>
      <c r="J225" s="296" t="s">
        <v>276</v>
      </c>
      <c r="K225" s="301" t="s">
        <v>2286</v>
      </c>
      <c r="L225" s="296" t="s">
        <v>277</v>
      </c>
      <c r="M225" s="300" t="s">
        <v>275</v>
      </c>
      <c r="N225" s="302" t="s">
        <v>2287</v>
      </c>
      <c r="O225" s="3" t="s">
        <v>337</v>
      </c>
      <c r="P225" s="307" t="s">
        <v>267</v>
      </c>
      <c r="Q225" s="307" t="s">
        <v>378</v>
      </c>
      <c r="R225" s="303">
        <v>5</v>
      </c>
      <c r="S225" s="304">
        <v>12000</v>
      </c>
      <c r="T225" s="308">
        <f t="shared" si="8"/>
        <v>60000</v>
      </c>
      <c r="U225" s="309">
        <f t="shared" si="9"/>
        <v>67200</v>
      </c>
      <c r="V225" s="295"/>
      <c r="W225" s="295" t="s">
        <v>1973</v>
      </c>
      <c r="X225" s="295"/>
      <c r="Y225" s="305" t="s">
        <v>2710</v>
      </c>
    </row>
    <row r="226" spans="1:25" s="305" customFormat="1" ht="76.5" customHeight="1">
      <c r="A226" s="295" t="s">
        <v>1818</v>
      </c>
      <c r="B226" s="296" t="s">
        <v>32</v>
      </c>
      <c r="C226" s="297" t="s">
        <v>2573</v>
      </c>
      <c r="D226" s="297" t="s">
        <v>251</v>
      </c>
      <c r="E226" s="297" t="s">
        <v>2574</v>
      </c>
      <c r="F226" s="3" t="s">
        <v>2057</v>
      </c>
      <c r="G226" s="298" t="s">
        <v>364</v>
      </c>
      <c r="H226" s="299"/>
      <c r="I226" s="300" t="s">
        <v>78</v>
      </c>
      <c r="J226" s="296" t="s">
        <v>276</v>
      </c>
      <c r="K226" s="301" t="s">
        <v>2286</v>
      </c>
      <c r="L226" s="296" t="s">
        <v>277</v>
      </c>
      <c r="M226" s="300" t="s">
        <v>275</v>
      </c>
      <c r="N226" s="302" t="s">
        <v>2287</v>
      </c>
      <c r="O226" s="3" t="s">
        <v>337</v>
      </c>
      <c r="P226" s="307" t="s">
        <v>267</v>
      </c>
      <c r="Q226" s="307" t="s">
        <v>378</v>
      </c>
      <c r="R226" s="303">
        <v>1</v>
      </c>
      <c r="S226" s="304">
        <v>120000</v>
      </c>
      <c r="T226" s="308">
        <f t="shared" si="8"/>
        <v>120000</v>
      </c>
      <c r="U226" s="309">
        <f t="shared" si="9"/>
        <v>134400</v>
      </c>
      <c r="V226" s="295"/>
      <c r="W226" s="295" t="s">
        <v>1973</v>
      </c>
      <c r="X226" s="295"/>
      <c r="Y226" s="305" t="s">
        <v>2710</v>
      </c>
    </row>
    <row r="227" spans="1:25" s="305" customFormat="1" ht="76.5" customHeight="1">
      <c r="A227" s="295" t="s">
        <v>1819</v>
      </c>
      <c r="B227" s="296" t="s">
        <v>32</v>
      </c>
      <c r="C227" s="297" t="s">
        <v>2617</v>
      </c>
      <c r="D227" s="297" t="s">
        <v>2618</v>
      </c>
      <c r="E227" s="297" t="s">
        <v>2619</v>
      </c>
      <c r="F227" s="3" t="s">
        <v>2058</v>
      </c>
      <c r="G227" s="298" t="s">
        <v>364</v>
      </c>
      <c r="H227" s="299"/>
      <c r="I227" s="300" t="s">
        <v>78</v>
      </c>
      <c r="J227" s="296" t="s">
        <v>276</v>
      </c>
      <c r="K227" s="301" t="s">
        <v>2286</v>
      </c>
      <c r="L227" s="296" t="s">
        <v>277</v>
      </c>
      <c r="M227" s="300" t="s">
        <v>275</v>
      </c>
      <c r="N227" s="302" t="s">
        <v>2287</v>
      </c>
      <c r="O227" s="3" t="s">
        <v>337</v>
      </c>
      <c r="P227" s="307" t="s">
        <v>267</v>
      </c>
      <c r="Q227" s="307" t="s">
        <v>378</v>
      </c>
      <c r="R227" s="303">
        <v>1</v>
      </c>
      <c r="S227" s="304">
        <v>25488</v>
      </c>
      <c r="T227" s="308">
        <f t="shared" si="8"/>
        <v>25488</v>
      </c>
      <c r="U227" s="309">
        <f t="shared" si="9"/>
        <v>28546.56</v>
      </c>
      <c r="V227" s="295"/>
      <c r="W227" s="295" t="s">
        <v>1973</v>
      </c>
      <c r="X227" s="295"/>
      <c r="Y227" s="305" t="s">
        <v>2710</v>
      </c>
    </row>
    <row r="228" spans="1:25" s="305" customFormat="1" ht="76.5" customHeight="1">
      <c r="A228" s="295" t="s">
        <v>1820</v>
      </c>
      <c r="B228" s="296" t="s">
        <v>32</v>
      </c>
      <c r="C228" s="297" t="s">
        <v>2536</v>
      </c>
      <c r="D228" s="297" t="s">
        <v>2427</v>
      </c>
      <c r="E228" s="297" t="s">
        <v>2537</v>
      </c>
      <c r="F228" s="3" t="s">
        <v>2059</v>
      </c>
      <c r="G228" s="298" t="s">
        <v>364</v>
      </c>
      <c r="H228" s="299"/>
      <c r="I228" s="300" t="s">
        <v>78</v>
      </c>
      <c r="J228" s="296" t="s">
        <v>276</v>
      </c>
      <c r="K228" s="301" t="s">
        <v>2286</v>
      </c>
      <c r="L228" s="296" t="s">
        <v>277</v>
      </c>
      <c r="M228" s="300" t="s">
        <v>275</v>
      </c>
      <c r="N228" s="302" t="s">
        <v>2287</v>
      </c>
      <c r="O228" s="3" t="s">
        <v>337</v>
      </c>
      <c r="P228" s="307" t="s">
        <v>267</v>
      </c>
      <c r="Q228" s="307" t="s">
        <v>378</v>
      </c>
      <c r="R228" s="303">
        <v>1</v>
      </c>
      <c r="S228" s="304">
        <v>45000</v>
      </c>
      <c r="T228" s="308">
        <f t="shared" si="8"/>
        <v>45000</v>
      </c>
      <c r="U228" s="309">
        <f t="shared" si="9"/>
        <v>50400.00000000001</v>
      </c>
      <c r="V228" s="295"/>
      <c r="W228" s="295" t="s">
        <v>1973</v>
      </c>
      <c r="X228" s="295"/>
      <c r="Y228" s="305" t="s">
        <v>2710</v>
      </c>
    </row>
    <row r="229" spans="1:25" s="305" customFormat="1" ht="76.5" customHeight="1">
      <c r="A229" s="295" t="s">
        <v>1821</v>
      </c>
      <c r="B229" s="296" t="s">
        <v>32</v>
      </c>
      <c r="C229" s="297" t="s">
        <v>2433</v>
      </c>
      <c r="D229" s="297" t="s">
        <v>2434</v>
      </c>
      <c r="E229" s="297" t="s">
        <v>2435</v>
      </c>
      <c r="F229" s="3" t="s">
        <v>2060</v>
      </c>
      <c r="G229" s="298" t="s">
        <v>364</v>
      </c>
      <c r="H229" s="299"/>
      <c r="I229" s="300" t="s">
        <v>78</v>
      </c>
      <c r="J229" s="296" t="s">
        <v>276</v>
      </c>
      <c r="K229" s="301" t="s">
        <v>2286</v>
      </c>
      <c r="L229" s="296" t="s">
        <v>277</v>
      </c>
      <c r="M229" s="300" t="s">
        <v>275</v>
      </c>
      <c r="N229" s="302" t="s">
        <v>2287</v>
      </c>
      <c r="O229" s="3" t="s">
        <v>337</v>
      </c>
      <c r="P229" s="307" t="s">
        <v>267</v>
      </c>
      <c r="Q229" s="307" t="s">
        <v>378</v>
      </c>
      <c r="R229" s="303">
        <v>1</v>
      </c>
      <c r="S229" s="304">
        <v>120000</v>
      </c>
      <c r="T229" s="308">
        <f t="shared" si="8"/>
        <v>120000</v>
      </c>
      <c r="U229" s="309">
        <f t="shared" si="9"/>
        <v>134400</v>
      </c>
      <c r="V229" s="295"/>
      <c r="W229" s="295" t="s">
        <v>1973</v>
      </c>
      <c r="X229" s="295"/>
      <c r="Y229" s="305" t="s">
        <v>2710</v>
      </c>
    </row>
    <row r="230" spans="1:25" s="305" customFormat="1" ht="76.5" customHeight="1">
      <c r="A230" s="295" t="s">
        <v>1822</v>
      </c>
      <c r="B230" s="296" t="s">
        <v>32</v>
      </c>
      <c r="C230" s="297" t="s">
        <v>2620</v>
      </c>
      <c r="D230" s="297" t="s">
        <v>2457</v>
      </c>
      <c r="E230" s="297" t="s">
        <v>2621</v>
      </c>
      <c r="F230" s="3" t="s">
        <v>2061</v>
      </c>
      <c r="G230" s="298" t="s">
        <v>364</v>
      </c>
      <c r="H230" s="299"/>
      <c r="I230" s="300" t="s">
        <v>78</v>
      </c>
      <c r="J230" s="296" t="s">
        <v>276</v>
      </c>
      <c r="K230" s="301" t="s">
        <v>2286</v>
      </c>
      <c r="L230" s="296" t="s">
        <v>277</v>
      </c>
      <c r="M230" s="300" t="s">
        <v>275</v>
      </c>
      <c r="N230" s="302" t="s">
        <v>2287</v>
      </c>
      <c r="O230" s="3" t="s">
        <v>337</v>
      </c>
      <c r="P230" s="307" t="s">
        <v>267</v>
      </c>
      <c r="Q230" s="307" t="s">
        <v>378</v>
      </c>
      <c r="R230" s="303">
        <v>2</v>
      </c>
      <c r="S230" s="304">
        <v>34000</v>
      </c>
      <c r="T230" s="308">
        <f t="shared" si="8"/>
        <v>68000</v>
      </c>
      <c r="U230" s="309">
        <f t="shared" si="9"/>
        <v>76160</v>
      </c>
      <c r="V230" s="295"/>
      <c r="W230" s="295" t="s">
        <v>1973</v>
      </c>
      <c r="X230" s="295"/>
      <c r="Y230" s="305" t="s">
        <v>2710</v>
      </c>
    </row>
    <row r="231" spans="1:25" s="305" customFormat="1" ht="76.5" customHeight="1">
      <c r="A231" s="295" t="s">
        <v>1823</v>
      </c>
      <c r="B231" s="296" t="s">
        <v>32</v>
      </c>
      <c r="C231" s="297" t="s">
        <v>2622</v>
      </c>
      <c r="D231" s="297" t="s">
        <v>2623</v>
      </c>
      <c r="E231" s="297" t="s">
        <v>2624</v>
      </c>
      <c r="F231" s="3" t="s">
        <v>2062</v>
      </c>
      <c r="G231" s="298" t="s">
        <v>364</v>
      </c>
      <c r="H231" s="299"/>
      <c r="I231" s="300" t="s">
        <v>78</v>
      </c>
      <c r="J231" s="296" t="s">
        <v>276</v>
      </c>
      <c r="K231" s="301" t="s">
        <v>2286</v>
      </c>
      <c r="L231" s="296" t="s">
        <v>277</v>
      </c>
      <c r="M231" s="300" t="s">
        <v>275</v>
      </c>
      <c r="N231" s="302" t="s">
        <v>2287</v>
      </c>
      <c r="O231" s="3" t="s">
        <v>337</v>
      </c>
      <c r="P231" s="307" t="s">
        <v>267</v>
      </c>
      <c r="Q231" s="307" t="s">
        <v>378</v>
      </c>
      <c r="R231" s="303">
        <v>2</v>
      </c>
      <c r="S231" s="304">
        <v>32096</v>
      </c>
      <c r="T231" s="308">
        <f t="shared" si="8"/>
        <v>64192</v>
      </c>
      <c r="U231" s="309">
        <f t="shared" si="9"/>
        <v>71895.04000000001</v>
      </c>
      <c r="V231" s="295"/>
      <c r="W231" s="295" t="s">
        <v>1973</v>
      </c>
      <c r="X231" s="295"/>
      <c r="Y231" s="305" t="s">
        <v>2710</v>
      </c>
    </row>
    <row r="232" spans="1:25" s="305" customFormat="1" ht="76.5" customHeight="1">
      <c r="A232" s="295" t="s">
        <v>1824</v>
      </c>
      <c r="B232" s="296" t="s">
        <v>32</v>
      </c>
      <c r="C232" s="297" t="s">
        <v>2444</v>
      </c>
      <c r="D232" s="297" t="s">
        <v>2445</v>
      </c>
      <c r="E232" s="297" t="s">
        <v>2422</v>
      </c>
      <c r="F232" s="3" t="s">
        <v>2063</v>
      </c>
      <c r="G232" s="298" t="s">
        <v>364</v>
      </c>
      <c r="H232" s="299"/>
      <c r="I232" s="300" t="s">
        <v>78</v>
      </c>
      <c r="J232" s="296" t="s">
        <v>276</v>
      </c>
      <c r="K232" s="301" t="s">
        <v>2286</v>
      </c>
      <c r="L232" s="296" t="s">
        <v>277</v>
      </c>
      <c r="M232" s="300" t="s">
        <v>275</v>
      </c>
      <c r="N232" s="302" t="s">
        <v>2287</v>
      </c>
      <c r="O232" s="3" t="s">
        <v>337</v>
      </c>
      <c r="P232" s="307" t="s">
        <v>267</v>
      </c>
      <c r="Q232" s="307" t="s">
        <v>378</v>
      </c>
      <c r="R232" s="303">
        <v>1</v>
      </c>
      <c r="S232" s="304">
        <v>440000</v>
      </c>
      <c r="T232" s="308">
        <f t="shared" si="8"/>
        <v>440000</v>
      </c>
      <c r="U232" s="309">
        <f t="shared" si="9"/>
        <v>492800.00000000006</v>
      </c>
      <c r="V232" s="295"/>
      <c r="W232" s="295" t="s">
        <v>1973</v>
      </c>
      <c r="X232" s="295"/>
      <c r="Y232" s="305" t="s">
        <v>2710</v>
      </c>
    </row>
    <row r="233" spans="1:25" s="305" customFormat="1" ht="76.5" customHeight="1">
      <c r="A233" s="295" t="s">
        <v>1825</v>
      </c>
      <c r="B233" s="296" t="s">
        <v>32</v>
      </c>
      <c r="C233" s="297" t="s">
        <v>2625</v>
      </c>
      <c r="D233" s="297" t="s">
        <v>2626</v>
      </c>
      <c r="E233" s="297" t="s">
        <v>2627</v>
      </c>
      <c r="F233" s="3" t="s">
        <v>2064</v>
      </c>
      <c r="G233" s="298" t="s">
        <v>364</v>
      </c>
      <c r="H233" s="299"/>
      <c r="I233" s="300" t="s">
        <v>78</v>
      </c>
      <c r="J233" s="296" t="s">
        <v>276</v>
      </c>
      <c r="K233" s="301" t="s">
        <v>2286</v>
      </c>
      <c r="L233" s="296" t="s">
        <v>277</v>
      </c>
      <c r="M233" s="300" t="s">
        <v>275</v>
      </c>
      <c r="N233" s="302" t="s">
        <v>2287</v>
      </c>
      <c r="O233" s="3" t="s">
        <v>337</v>
      </c>
      <c r="P233" s="307" t="s">
        <v>267</v>
      </c>
      <c r="Q233" s="307" t="s">
        <v>378</v>
      </c>
      <c r="R233" s="303">
        <v>2</v>
      </c>
      <c r="S233" s="304">
        <v>38000</v>
      </c>
      <c r="T233" s="308">
        <f t="shared" si="8"/>
        <v>76000</v>
      </c>
      <c r="U233" s="309">
        <f t="shared" si="9"/>
        <v>85120.00000000001</v>
      </c>
      <c r="V233" s="295"/>
      <c r="W233" s="295" t="s">
        <v>1973</v>
      </c>
      <c r="X233" s="295"/>
      <c r="Y233" s="305" t="s">
        <v>2710</v>
      </c>
    </row>
    <row r="234" spans="1:25" s="305" customFormat="1" ht="76.5" customHeight="1">
      <c r="A234" s="295" t="s">
        <v>1826</v>
      </c>
      <c r="B234" s="296" t="s">
        <v>32</v>
      </c>
      <c r="C234" s="297" t="s">
        <v>2540</v>
      </c>
      <c r="D234" s="297" t="s">
        <v>2511</v>
      </c>
      <c r="E234" s="297" t="s">
        <v>2541</v>
      </c>
      <c r="F234" s="3" t="s">
        <v>2065</v>
      </c>
      <c r="G234" s="298" t="s">
        <v>364</v>
      </c>
      <c r="H234" s="299"/>
      <c r="I234" s="300" t="s">
        <v>78</v>
      </c>
      <c r="J234" s="296" t="s">
        <v>276</v>
      </c>
      <c r="K234" s="301" t="s">
        <v>2286</v>
      </c>
      <c r="L234" s="296" t="s">
        <v>277</v>
      </c>
      <c r="M234" s="300" t="s">
        <v>275</v>
      </c>
      <c r="N234" s="302" t="s">
        <v>2287</v>
      </c>
      <c r="O234" s="3" t="s">
        <v>337</v>
      </c>
      <c r="P234" s="307" t="s">
        <v>267</v>
      </c>
      <c r="Q234" s="307" t="s">
        <v>378</v>
      </c>
      <c r="R234" s="303">
        <v>10</v>
      </c>
      <c r="S234" s="304">
        <v>7000</v>
      </c>
      <c r="T234" s="308">
        <f t="shared" si="8"/>
        <v>70000</v>
      </c>
      <c r="U234" s="309">
        <f t="shared" si="9"/>
        <v>78400.00000000001</v>
      </c>
      <c r="V234" s="295"/>
      <c r="W234" s="295" t="s">
        <v>1973</v>
      </c>
      <c r="X234" s="295"/>
      <c r="Y234" s="305" t="s">
        <v>2710</v>
      </c>
    </row>
    <row r="235" spans="1:25" s="305" customFormat="1" ht="76.5" customHeight="1">
      <c r="A235" s="295" t="s">
        <v>1827</v>
      </c>
      <c r="B235" s="296" t="s">
        <v>32</v>
      </c>
      <c r="C235" s="297" t="s">
        <v>2628</v>
      </c>
      <c r="D235" s="297" t="s">
        <v>2629</v>
      </c>
      <c r="E235" s="297" t="s">
        <v>2630</v>
      </c>
      <c r="F235" s="3" t="s">
        <v>2066</v>
      </c>
      <c r="G235" s="298" t="s">
        <v>364</v>
      </c>
      <c r="H235" s="299"/>
      <c r="I235" s="300" t="s">
        <v>78</v>
      </c>
      <c r="J235" s="296" t="s">
        <v>276</v>
      </c>
      <c r="K235" s="301" t="s">
        <v>2286</v>
      </c>
      <c r="L235" s="296" t="s">
        <v>277</v>
      </c>
      <c r="M235" s="300" t="s">
        <v>275</v>
      </c>
      <c r="N235" s="302" t="s">
        <v>2287</v>
      </c>
      <c r="O235" s="3" t="s">
        <v>337</v>
      </c>
      <c r="P235" s="307" t="s">
        <v>267</v>
      </c>
      <c r="Q235" s="307" t="s">
        <v>378</v>
      </c>
      <c r="R235" s="303">
        <v>1</v>
      </c>
      <c r="S235" s="304">
        <v>100000</v>
      </c>
      <c r="T235" s="308">
        <f t="shared" si="8"/>
        <v>100000</v>
      </c>
      <c r="U235" s="309">
        <f t="shared" si="9"/>
        <v>112000.00000000001</v>
      </c>
      <c r="V235" s="295"/>
      <c r="W235" s="295" t="s">
        <v>1973</v>
      </c>
      <c r="X235" s="295"/>
      <c r="Y235" s="305" t="s">
        <v>2710</v>
      </c>
    </row>
    <row r="236" spans="1:25" s="305" customFormat="1" ht="76.5" customHeight="1">
      <c r="A236" s="295" t="s">
        <v>1828</v>
      </c>
      <c r="B236" s="296" t="s">
        <v>32</v>
      </c>
      <c r="C236" s="297" t="s">
        <v>2631</v>
      </c>
      <c r="D236" s="297" t="s">
        <v>2632</v>
      </c>
      <c r="E236" s="297" t="s">
        <v>2633</v>
      </c>
      <c r="F236" s="3" t="s">
        <v>2067</v>
      </c>
      <c r="G236" s="298" t="s">
        <v>364</v>
      </c>
      <c r="H236" s="299"/>
      <c r="I236" s="300" t="s">
        <v>78</v>
      </c>
      <c r="J236" s="296" t="s">
        <v>276</v>
      </c>
      <c r="K236" s="301" t="s">
        <v>2286</v>
      </c>
      <c r="L236" s="296" t="s">
        <v>277</v>
      </c>
      <c r="M236" s="300" t="s">
        <v>275</v>
      </c>
      <c r="N236" s="302" t="s">
        <v>2287</v>
      </c>
      <c r="O236" s="3" t="s">
        <v>337</v>
      </c>
      <c r="P236" s="307" t="s">
        <v>267</v>
      </c>
      <c r="Q236" s="307" t="s">
        <v>378</v>
      </c>
      <c r="R236" s="303">
        <v>1</v>
      </c>
      <c r="S236" s="304">
        <v>14000</v>
      </c>
      <c r="T236" s="308">
        <f t="shared" si="8"/>
        <v>14000</v>
      </c>
      <c r="U236" s="309">
        <f t="shared" si="9"/>
        <v>15680.000000000002</v>
      </c>
      <c r="V236" s="295"/>
      <c r="W236" s="295" t="s">
        <v>1973</v>
      </c>
      <c r="X236" s="295"/>
      <c r="Y236" s="305" t="s">
        <v>2710</v>
      </c>
    </row>
    <row r="237" spans="1:25" s="305" customFormat="1" ht="76.5" customHeight="1">
      <c r="A237" s="295" t="s">
        <v>1829</v>
      </c>
      <c r="B237" s="296" t="s">
        <v>32</v>
      </c>
      <c r="C237" s="297" t="s">
        <v>2694</v>
      </c>
      <c r="D237" s="297" t="s">
        <v>2460</v>
      </c>
      <c r="E237" s="297" t="s">
        <v>2695</v>
      </c>
      <c r="F237" s="3" t="s">
        <v>2068</v>
      </c>
      <c r="G237" s="298" t="s">
        <v>364</v>
      </c>
      <c r="H237" s="299"/>
      <c r="I237" s="300" t="s">
        <v>78</v>
      </c>
      <c r="J237" s="296" t="s">
        <v>276</v>
      </c>
      <c r="K237" s="301" t="s">
        <v>2286</v>
      </c>
      <c r="L237" s="296" t="s">
        <v>277</v>
      </c>
      <c r="M237" s="300" t="s">
        <v>275</v>
      </c>
      <c r="N237" s="302" t="s">
        <v>2287</v>
      </c>
      <c r="O237" s="3" t="s">
        <v>337</v>
      </c>
      <c r="P237" s="307" t="s">
        <v>267</v>
      </c>
      <c r="Q237" s="307" t="s">
        <v>378</v>
      </c>
      <c r="R237" s="303">
        <v>1</v>
      </c>
      <c r="S237" s="304">
        <v>10073</v>
      </c>
      <c r="T237" s="308">
        <f t="shared" si="8"/>
        <v>10073</v>
      </c>
      <c r="U237" s="309">
        <f t="shared" si="9"/>
        <v>11281.76</v>
      </c>
      <c r="V237" s="295"/>
      <c r="W237" s="295" t="s">
        <v>1973</v>
      </c>
      <c r="X237" s="295"/>
      <c r="Y237" s="305" t="s">
        <v>2710</v>
      </c>
    </row>
    <row r="238" spans="1:25" s="305" customFormat="1" ht="76.5" customHeight="1">
      <c r="A238" s="295" t="s">
        <v>1830</v>
      </c>
      <c r="B238" s="296" t="s">
        <v>32</v>
      </c>
      <c r="C238" s="297" t="s">
        <v>2634</v>
      </c>
      <c r="D238" s="297" t="s">
        <v>2457</v>
      </c>
      <c r="E238" s="297" t="s">
        <v>2635</v>
      </c>
      <c r="F238" s="3" t="s">
        <v>2069</v>
      </c>
      <c r="G238" s="298" t="s">
        <v>364</v>
      </c>
      <c r="H238" s="299"/>
      <c r="I238" s="300" t="s">
        <v>78</v>
      </c>
      <c r="J238" s="296" t="s">
        <v>276</v>
      </c>
      <c r="K238" s="301" t="s">
        <v>2286</v>
      </c>
      <c r="L238" s="296" t="s">
        <v>277</v>
      </c>
      <c r="M238" s="300" t="s">
        <v>275</v>
      </c>
      <c r="N238" s="302" t="s">
        <v>2287</v>
      </c>
      <c r="O238" s="3" t="s">
        <v>337</v>
      </c>
      <c r="P238" s="307" t="s">
        <v>267</v>
      </c>
      <c r="Q238" s="307" t="s">
        <v>378</v>
      </c>
      <c r="R238" s="303">
        <v>2</v>
      </c>
      <c r="S238" s="304">
        <v>41000</v>
      </c>
      <c r="T238" s="308">
        <f t="shared" si="8"/>
        <v>82000</v>
      </c>
      <c r="U238" s="309">
        <f t="shared" si="9"/>
        <v>91840.00000000001</v>
      </c>
      <c r="V238" s="295"/>
      <c r="W238" s="295" t="s">
        <v>1973</v>
      </c>
      <c r="X238" s="295"/>
      <c r="Y238" s="305" t="s">
        <v>2710</v>
      </c>
    </row>
    <row r="239" spans="1:25" s="305" customFormat="1" ht="76.5" customHeight="1">
      <c r="A239" s="295" t="s">
        <v>1831</v>
      </c>
      <c r="B239" s="296" t="s">
        <v>32</v>
      </c>
      <c r="C239" s="297" t="s">
        <v>2636</v>
      </c>
      <c r="D239" s="297" t="s">
        <v>2626</v>
      </c>
      <c r="E239" s="297" t="s">
        <v>2637</v>
      </c>
      <c r="F239" s="3" t="s">
        <v>2070</v>
      </c>
      <c r="G239" s="298" t="s">
        <v>364</v>
      </c>
      <c r="H239" s="299"/>
      <c r="I239" s="300" t="s">
        <v>78</v>
      </c>
      <c r="J239" s="296" t="s">
        <v>276</v>
      </c>
      <c r="K239" s="301" t="s">
        <v>2286</v>
      </c>
      <c r="L239" s="296" t="s">
        <v>277</v>
      </c>
      <c r="M239" s="300" t="s">
        <v>275</v>
      </c>
      <c r="N239" s="302" t="s">
        <v>2287</v>
      </c>
      <c r="O239" s="3" t="s">
        <v>337</v>
      </c>
      <c r="P239" s="307" t="s">
        <v>267</v>
      </c>
      <c r="Q239" s="307" t="s">
        <v>378</v>
      </c>
      <c r="R239" s="303">
        <v>2</v>
      </c>
      <c r="S239" s="304">
        <v>38000</v>
      </c>
      <c r="T239" s="308">
        <f t="shared" si="8"/>
        <v>76000</v>
      </c>
      <c r="U239" s="309">
        <f t="shared" si="9"/>
        <v>85120.00000000001</v>
      </c>
      <c r="V239" s="295"/>
      <c r="W239" s="295" t="s">
        <v>1973</v>
      </c>
      <c r="X239" s="295"/>
      <c r="Y239" s="305" t="s">
        <v>2710</v>
      </c>
    </row>
    <row r="240" spans="1:25" s="305" customFormat="1" ht="76.5" customHeight="1">
      <c r="A240" s="295" t="s">
        <v>1832</v>
      </c>
      <c r="B240" s="296" t="s">
        <v>32</v>
      </c>
      <c r="C240" s="297" t="s">
        <v>2482</v>
      </c>
      <c r="D240" s="297" t="s">
        <v>2480</v>
      </c>
      <c r="E240" s="297" t="s">
        <v>2483</v>
      </c>
      <c r="F240" s="3" t="s">
        <v>2071</v>
      </c>
      <c r="G240" s="298" t="s">
        <v>364</v>
      </c>
      <c r="H240" s="299"/>
      <c r="I240" s="300" t="s">
        <v>78</v>
      </c>
      <c r="J240" s="296" t="s">
        <v>276</v>
      </c>
      <c r="K240" s="301" t="s">
        <v>2286</v>
      </c>
      <c r="L240" s="296" t="s">
        <v>277</v>
      </c>
      <c r="M240" s="300" t="s">
        <v>275</v>
      </c>
      <c r="N240" s="302" t="s">
        <v>2287</v>
      </c>
      <c r="O240" s="3" t="s">
        <v>337</v>
      </c>
      <c r="P240" s="307" t="s">
        <v>267</v>
      </c>
      <c r="Q240" s="307" t="s">
        <v>378</v>
      </c>
      <c r="R240" s="303">
        <v>1</v>
      </c>
      <c r="S240" s="304">
        <v>230000</v>
      </c>
      <c r="T240" s="308">
        <f t="shared" si="8"/>
        <v>230000</v>
      </c>
      <c r="U240" s="309">
        <f t="shared" si="9"/>
        <v>257600.00000000003</v>
      </c>
      <c r="V240" s="295"/>
      <c r="W240" s="295" t="s">
        <v>1973</v>
      </c>
      <c r="X240" s="295"/>
      <c r="Y240" s="305" t="s">
        <v>2710</v>
      </c>
    </row>
    <row r="241" spans="1:25" s="305" customFormat="1" ht="76.5" customHeight="1">
      <c r="A241" s="295" t="s">
        <v>1833</v>
      </c>
      <c r="B241" s="296" t="s">
        <v>32</v>
      </c>
      <c r="C241" s="297" t="s">
        <v>2638</v>
      </c>
      <c r="D241" s="297" t="s">
        <v>2496</v>
      </c>
      <c r="E241" s="297" t="s">
        <v>2639</v>
      </c>
      <c r="F241" s="3" t="s">
        <v>2072</v>
      </c>
      <c r="G241" s="298" t="s">
        <v>364</v>
      </c>
      <c r="H241" s="299"/>
      <c r="I241" s="300" t="s">
        <v>78</v>
      </c>
      <c r="J241" s="296" t="s">
        <v>276</v>
      </c>
      <c r="K241" s="301" t="s">
        <v>2286</v>
      </c>
      <c r="L241" s="296" t="s">
        <v>277</v>
      </c>
      <c r="M241" s="300" t="s">
        <v>275</v>
      </c>
      <c r="N241" s="302" t="s">
        <v>2287</v>
      </c>
      <c r="O241" s="3" t="s">
        <v>337</v>
      </c>
      <c r="P241" s="307" t="s">
        <v>267</v>
      </c>
      <c r="Q241" s="307" t="s">
        <v>378</v>
      </c>
      <c r="R241" s="303">
        <v>2</v>
      </c>
      <c r="S241" s="304">
        <v>7080</v>
      </c>
      <c r="T241" s="308">
        <f t="shared" si="8"/>
        <v>14160</v>
      </c>
      <c r="U241" s="309">
        <f t="shared" si="9"/>
        <v>15859.2</v>
      </c>
      <c r="V241" s="295"/>
      <c r="W241" s="295" t="s">
        <v>1973</v>
      </c>
      <c r="X241" s="295"/>
      <c r="Y241" s="305" t="s">
        <v>2710</v>
      </c>
    </row>
    <row r="242" spans="1:25" s="305" customFormat="1" ht="76.5" customHeight="1">
      <c r="A242" s="295" t="s">
        <v>1834</v>
      </c>
      <c r="B242" s="296" t="s">
        <v>32</v>
      </c>
      <c r="C242" s="297" t="s">
        <v>2638</v>
      </c>
      <c r="D242" s="297" t="s">
        <v>2496</v>
      </c>
      <c r="E242" s="297" t="s">
        <v>2639</v>
      </c>
      <c r="F242" s="3" t="s">
        <v>2073</v>
      </c>
      <c r="G242" s="298" t="s">
        <v>364</v>
      </c>
      <c r="H242" s="299"/>
      <c r="I242" s="300" t="s">
        <v>78</v>
      </c>
      <c r="J242" s="296" t="s">
        <v>276</v>
      </c>
      <c r="K242" s="301" t="s">
        <v>2286</v>
      </c>
      <c r="L242" s="296" t="s">
        <v>277</v>
      </c>
      <c r="M242" s="300" t="s">
        <v>275</v>
      </c>
      <c r="N242" s="302" t="s">
        <v>2287</v>
      </c>
      <c r="O242" s="3" t="s">
        <v>337</v>
      </c>
      <c r="P242" s="307" t="s">
        <v>267</v>
      </c>
      <c r="Q242" s="307" t="s">
        <v>378</v>
      </c>
      <c r="R242" s="303">
        <v>2</v>
      </c>
      <c r="S242" s="304">
        <v>7080</v>
      </c>
      <c r="T242" s="308">
        <f t="shared" si="8"/>
        <v>14160</v>
      </c>
      <c r="U242" s="309">
        <f t="shared" si="9"/>
        <v>15859.2</v>
      </c>
      <c r="V242" s="295"/>
      <c r="W242" s="295" t="s">
        <v>1973</v>
      </c>
      <c r="X242" s="295"/>
      <c r="Y242" s="305" t="s">
        <v>2710</v>
      </c>
    </row>
    <row r="243" spans="1:25" s="305" customFormat="1" ht="76.5" customHeight="1">
      <c r="A243" s="295" t="s">
        <v>1835</v>
      </c>
      <c r="B243" s="296" t="s">
        <v>32</v>
      </c>
      <c r="C243" s="297" t="s">
        <v>2495</v>
      </c>
      <c r="D243" s="297" t="s">
        <v>2496</v>
      </c>
      <c r="E243" s="297" t="s">
        <v>2497</v>
      </c>
      <c r="F243" s="3" t="s">
        <v>2074</v>
      </c>
      <c r="G243" s="298" t="s">
        <v>364</v>
      </c>
      <c r="H243" s="299"/>
      <c r="I243" s="300" t="s">
        <v>78</v>
      </c>
      <c r="J243" s="296" t="s">
        <v>276</v>
      </c>
      <c r="K243" s="301" t="s">
        <v>2286</v>
      </c>
      <c r="L243" s="296" t="s">
        <v>277</v>
      </c>
      <c r="M243" s="300" t="s">
        <v>275</v>
      </c>
      <c r="N243" s="302" t="s">
        <v>2287</v>
      </c>
      <c r="O243" s="3" t="s">
        <v>337</v>
      </c>
      <c r="P243" s="307" t="s">
        <v>267</v>
      </c>
      <c r="Q243" s="307" t="s">
        <v>378</v>
      </c>
      <c r="R243" s="303">
        <v>2</v>
      </c>
      <c r="S243" s="304">
        <v>7080</v>
      </c>
      <c r="T243" s="308">
        <f t="shared" si="8"/>
        <v>14160</v>
      </c>
      <c r="U243" s="309">
        <f t="shared" si="9"/>
        <v>15859.2</v>
      </c>
      <c r="V243" s="295"/>
      <c r="W243" s="295" t="s">
        <v>1973</v>
      </c>
      <c r="X243" s="295"/>
      <c r="Y243" s="305" t="s">
        <v>2710</v>
      </c>
    </row>
    <row r="244" spans="1:25" s="305" customFormat="1" ht="76.5" customHeight="1">
      <c r="A244" s="295" t="s">
        <v>1836</v>
      </c>
      <c r="B244" s="296" t="s">
        <v>32</v>
      </c>
      <c r="C244" s="297" t="s">
        <v>2640</v>
      </c>
      <c r="D244" s="297" t="s">
        <v>2496</v>
      </c>
      <c r="E244" s="297" t="s">
        <v>2641</v>
      </c>
      <c r="F244" s="3" t="s">
        <v>2075</v>
      </c>
      <c r="G244" s="298" t="s">
        <v>364</v>
      </c>
      <c r="H244" s="299"/>
      <c r="I244" s="300" t="s">
        <v>78</v>
      </c>
      <c r="J244" s="296" t="s">
        <v>276</v>
      </c>
      <c r="K244" s="301" t="s">
        <v>2286</v>
      </c>
      <c r="L244" s="296" t="s">
        <v>277</v>
      </c>
      <c r="M244" s="300" t="s">
        <v>275</v>
      </c>
      <c r="N244" s="302" t="s">
        <v>2287</v>
      </c>
      <c r="O244" s="3" t="s">
        <v>337</v>
      </c>
      <c r="P244" s="307" t="s">
        <v>267</v>
      </c>
      <c r="Q244" s="307" t="s">
        <v>378</v>
      </c>
      <c r="R244" s="303">
        <v>2</v>
      </c>
      <c r="S244" s="304">
        <v>7080</v>
      </c>
      <c r="T244" s="308">
        <f t="shared" si="8"/>
        <v>14160</v>
      </c>
      <c r="U244" s="309">
        <f t="shared" si="9"/>
        <v>15859.2</v>
      </c>
      <c r="V244" s="295"/>
      <c r="W244" s="295" t="s">
        <v>1973</v>
      </c>
      <c r="X244" s="295"/>
      <c r="Y244" s="305" t="s">
        <v>2710</v>
      </c>
    </row>
    <row r="245" spans="1:25" s="305" customFormat="1" ht="76.5" customHeight="1">
      <c r="A245" s="295" t="s">
        <v>1837</v>
      </c>
      <c r="B245" s="296" t="s">
        <v>32</v>
      </c>
      <c r="C245" s="297" t="s">
        <v>2640</v>
      </c>
      <c r="D245" s="297" t="s">
        <v>2496</v>
      </c>
      <c r="E245" s="297" t="s">
        <v>2641</v>
      </c>
      <c r="F245" s="3" t="s">
        <v>2076</v>
      </c>
      <c r="G245" s="298" t="s">
        <v>364</v>
      </c>
      <c r="H245" s="299"/>
      <c r="I245" s="300" t="s">
        <v>78</v>
      </c>
      <c r="J245" s="296" t="s">
        <v>276</v>
      </c>
      <c r="K245" s="301" t="s">
        <v>2286</v>
      </c>
      <c r="L245" s="296" t="s">
        <v>277</v>
      </c>
      <c r="M245" s="300" t="s">
        <v>275</v>
      </c>
      <c r="N245" s="302" t="s">
        <v>2287</v>
      </c>
      <c r="O245" s="3" t="s">
        <v>337</v>
      </c>
      <c r="P245" s="307" t="s">
        <v>267</v>
      </c>
      <c r="Q245" s="307" t="s">
        <v>378</v>
      </c>
      <c r="R245" s="303">
        <v>2</v>
      </c>
      <c r="S245" s="304">
        <v>7080</v>
      </c>
      <c r="T245" s="308">
        <f t="shared" si="8"/>
        <v>14160</v>
      </c>
      <c r="U245" s="309">
        <f t="shared" si="9"/>
        <v>15859.2</v>
      </c>
      <c r="V245" s="295"/>
      <c r="W245" s="295" t="s">
        <v>1973</v>
      </c>
      <c r="X245" s="295"/>
      <c r="Y245" s="305" t="s">
        <v>2710</v>
      </c>
    </row>
    <row r="246" spans="1:25" s="305" customFormat="1" ht="76.5" customHeight="1">
      <c r="A246" s="295" t="s">
        <v>1838</v>
      </c>
      <c r="B246" s="296" t="s">
        <v>32</v>
      </c>
      <c r="C246" s="297" t="s">
        <v>2642</v>
      </c>
      <c r="D246" s="297" t="s">
        <v>240</v>
      </c>
      <c r="E246" s="297" t="s">
        <v>2643</v>
      </c>
      <c r="F246" s="3" t="s">
        <v>2077</v>
      </c>
      <c r="G246" s="298" t="s">
        <v>364</v>
      </c>
      <c r="H246" s="299"/>
      <c r="I246" s="300" t="s">
        <v>78</v>
      </c>
      <c r="J246" s="296" t="s">
        <v>276</v>
      </c>
      <c r="K246" s="301" t="s">
        <v>2286</v>
      </c>
      <c r="L246" s="296" t="s">
        <v>277</v>
      </c>
      <c r="M246" s="300" t="s">
        <v>275</v>
      </c>
      <c r="N246" s="302" t="s">
        <v>2287</v>
      </c>
      <c r="O246" s="3" t="s">
        <v>337</v>
      </c>
      <c r="P246" s="307" t="s">
        <v>267</v>
      </c>
      <c r="Q246" s="307" t="s">
        <v>378</v>
      </c>
      <c r="R246" s="303">
        <v>2</v>
      </c>
      <c r="S246" s="304">
        <v>12744</v>
      </c>
      <c r="T246" s="308">
        <f t="shared" si="8"/>
        <v>25488</v>
      </c>
      <c r="U246" s="309">
        <f t="shared" si="9"/>
        <v>28546.56</v>
      </c>
      <c r="V246" s="295"/>
      <c r="W246" s="295" t="s">
        <v>1973</v>
      </c>
      <c r="X246" s="295"/>
      <c r="Y246" s="305" t="s">
        <v>2710</v>
      </c>
    </row>
    <row r="247" spans="1:25" s="305" customFormat="1" ht="76.5" customHeight="1">
      <c r="A247" s="295" t="s">
        <v>1839</v>
      </c>
      <c r="B247" s="296" t="s">
        <v>32</v>
      </c>
      <c r="C247" s="297" t="s">
        <v>2501</v>
      </c>
      <c r="D247" s="297" t="s">
        <v>252</v>
      </c>
      <c r="E247" s="297" t="s">
        <v>2502</v>
      </c>
      <c r="F247" s="3" t="s">
        <v>2078</v>
      </c>
      <c r="G247" s="298" t="s">
        <v>364</v>
      </c>
      <c r="H247" s="299"/>
      <c r="I247" s="300" t="s">
        <v>78</v>
      </c>
      <c r="J247" s="296" t="s">
        <v>276</v>
      </c>
      <c r="K247" s="301" t="s">
        <v>2286</v>
      </c>
      <c r="L247" s="296" t="s">
        <v>277</v>
      </c>
      <c r="M247" s="300" t="s">
        <v>275</v>
      </c>
      <c r="N247" s="302" t="s">
        <v>2287</v>
      </c>
      <c r="O247" s="3" t="s">
        <v>337</v>
      </c>
      <c r="P247" s="307" t="s">
        <v>267</v>
      </c>
      <c r="Q247" s="307" t="s">
        <v>378</v>
      </c>
      <c r="R247" s="303">
        <v>1</v>
      </c>
      <c r="S247" s="304">
        <v>135000</v>
      </c>
      <c r="T247" s="308">
        <f t="shared" si="8"/>
        <v>135000</v>
      </c>
      <c r="U247" s="309">
        <f t="shared" si="9"/>
        <v>151200</v>
      </c>
      <c r="V247" s="295"/>
      <c r="W247" s="295" t="s">
        <v>1973</v>
      </c>
      <c r="X247" s="295"/>
      <c r="Y247" s="305" t="s">
        <v>2710</v>
      </c>
    </row>
    <row r="248" spans="1:25" s="305" customFormat="1" ht="76.5" customHeight="1">
      <c r="A248" s="295" t="s">
        <v>1840</v>
      </c>
      <c r="B248" s="296" t="s">
        <v>32</v>
      </c>
      <c r="C248" s="297" t="s">
        <v>2644</v>
      </c>
      <c r="D248" s="297" t="s">
        <v>2499</v>
      </c>
      <c r="E248" s="297" t="s">
        <v>2645</v>
      </c>
      <c r="F248" s="3" t="s">
        <v>2079</v>
      </c>
      <c r="G248" s="298" t="s">
        <v>364</v>
      </c>
      <c r="H248" s="299"/>
      <c r="I248" s="300" t="s">
        <v>78</v>
      </c>
      <c r="J248" s="296" t="s">
        <v>276</v>
      </c>
      <c r="K248" s="301" t="s">
        <v>2286</v>
      </c>
      <c r="L248" s="296" t="s">
        <v>277</v>
      </c>
      <c r="M248" s="300" t="s">
        <v>275</v>
      </c>
      <c r="N248" s="302" t="s">
        <v>2287</v>
      </c>
      <c r="O248" s="3" t="s">
        <v>337</v>
      </c>
      <c r="P248" s="307" t="s">
        <v>267</v>
      </c>
      <c r="Q248" s="307" t="s">
        <v>378</v>
      </c>
      <c r="R248" s="303">
        <v>2</v>
      </c>
      <c r="S248" s="304">
        <v>18000</v>
      </c>
      <c r="T248" s="308">
        <f t="shared" si="8"/>
        <v>36000</v>
      </c>
      <c r="U248" s="309">
        <f t="shared" si="9"/>
        <v>40320.00000000001</v>
      </c>
      <c r="V248" s="295"/>
      <c r="W248" s="295" t="s">
        <v>1973</v>
      </c>
      <c r="X248" s="295"/>
      <c r="Y248" s="305" t="s">
        <v>2710</v>
      </c>
    </row>
    <row r="249" spans="1:25" s="305" customFormat="1" ht="76.5" customHeight="1">
      <c r="A249" s="295" t="s">
        <v>1841</v>
      </c>
      <c r="B249" s="296" t="s">
        <v>32</v>
      </c>
      <c r="C249" s="297" t="s">
        <v>2503</v>
      </c>
      <c r="D249" s="297" t="s">
        <v>2504</v>
      </c>
      <c r="E249" s="297" t="s">
        <v>2422</v>
      </c>
      <c r="F249" s="3" t="s">
        <v>2080</v>
      </c>
      <c r="G249" s="298" t="s">
        <v>364</v>
      </c>
      <c r="H249" s="299"/>
      <c r="I249" s="300" t="s">
        <v>78</v>
      </c>
      <c r="J249" s="296" t="s">
        <v>276</v>
      </c>
      <c r="K249" s="301" t="s">
        <v>2286</v>
      </c>
      <c r="L249" s="296" t="s">
        <v>277</v>
      </c>
      <c r="M249" s="300" t="s">
        <v>275</v>
      </c>
      <c r="N249" s="302" t="s">
        <v>2287</v>
      </c>
      <c r="O249" s="3" t="s">
        <v>337</v>
      </c>
      <c r="P249" s="307" t="s">
        <v>267</v>
      </c>
      <c r="Q249" s="307" t="s">
        <v>378</v>
      </c>
      <c r="R249" s="303">
        <v>1</v>
      </c>
      <c r="S249" s="304">
        <v>12744</v>
      </c>
      <c r="T249" s="308">
        <f t="shared" si="8"/>
        <v>12744</v>
      </c>
      <c r="U249" s="309">
        <f t="shared" si="9"/>
        <v>14273.28</v>
      </c>
      <c r="V249" s="295"/>
      <c r="W249" s="295" t="s">
        <v>1973</v>
      </c>
      <c r="X249" s="295"/>
      <c r="Y249" s="305" t="s">
        <v>2710</v>
      </c>
    </row>
    <row r="250" spans="1:25" s="305" customFormat="1" ht="76.5" customHeight="1">
      <c r="A250" s="295" t="s">
        <v>1842</v>
      </c>
      <c r="B250" s="296" t="s">
        <v>32</v>
      </c>
      <c r="C250" s="297" t="s">
        <v>2513</v>
      </c>
      <c r="D250" s="297" t="s">
        <v>2511</v>
      </c>
      <c r="E250" s="297" t="s">
        <v>2514</v>
      </c>
      <c r="F250" s="3" t="s">
        <v>2081</v>
      </c>
      <c r="G250" s="298" t="s">
        <v>364</v>
      </c>
      <c r="H250" s="299"/>
      <c r="I250" s="300" t="s">
        <v>78</v>
      </c>
      <c r="J250" s="296" t="s">
        <v>276</v>
      </c>
      <c r="K250" s="301" t="s">
        <v>2286</v>
      </c>
      <c r="L250" s="296" t="s">
        <v>277</v>
      </c>
      <c r="M250" s="300" t="s">
        <v>275</v>
      </c>
      <c r="N250" s="302" t="s">
        <v>2287</v>
      </c>
      <c r="O250" s="3" t="s">
        <v>337</v>
      </c>
      <c r="P250" s="307" t="s">
        <v>267</v>
      </c>
      <c r="Q250" s="307" t="s">
        <v>378</v>
      </c>
      <c r="R250" s="303">
        <v>5</v>
      </c>
      <c r="S250" s="304">
        <v>7000</v>
      </c>
      <c r="T250" s="308">
        <f t="shared" si="8"/>
        <v>35000</v>
      </c>
      <c r="U250" s="309">
        <f t="shared" si="9"/>
        <v>39200.00000000001</v>
      </c>
      <c r="V250" s="295"/>
      <c r="W250" s="295" t="s">
        <v>1973</v>
      </c>
      <c r="X250" s="295"/>
      <c r="Y250" s="305" t="s">
        <v>2710</v>
      </c>
    </row>
    <row r="251" spans="1:25" s="305" customFormat="1" ht="76.5" customHeight="1">
      <c r="A251" s="295" t="s">
        <v>1843</v>
      </c>
      <c r="B251" s="296" t="s">
        <v>32</v>
      </c>
      <c r="C251" s="297" t="s">
        <v>2448</v>
      </c>
      <c r="D251" s="297" t="s">
        <v>2449</v>
      </c>
      <c r="E251" s="297" t="s">
        <v>2450</v>
      </c>
      <c r="F251" s="3" t="s">
        <v>2082</v>
      </c>
      <c r="G251" s="298" t="s">
        <v>364</v>
      </c>
      <c r="H251" s="299"/>
      <c r="I251" s="300" t="s">
        <v>78</v>
      </c>
      <c r="J251" s="296" t="s">
        <v>276</v>
      </c>
      <c r="K251" s="301" t="s">
        <v>2286</v>
      </c>
      <c r="L251" s="296" t="s">
        <v>277</v>
      </c>
      <c r="M251" s="300" t="s">
        <v>275</v>
      </c>
      <c r="N251" s="302" t="s">
        <v>2287</v>
      </c>
      <c r="O251" s="3" t="s">
        <v>337</v>
      </c>
      <c r="P251" s="327">
        <v>839</v>
      </c>
      <c r="Q251" s="307" t="s">
        <v>557</v>
      </c>
      <c r="R251" s="303">
        <v>10</v>
      </c>
      <c r="S251" s="304">
        <v>6200</v>
      </c>
      <c r="T251" s="308">
        <f t="shared" si="8"/>
        <v>62000</v>
      </c>
      <c r="U251" s="309">
        <f t="shared" si="9"/>
        <v>69440</v>
      </c>
      <c r="V251" s="295"/>
      <c r="W251" s="295" t="s">
        <v>1973</v>
      </c>
      <c r="X251" s="295"/>
      <c r="Y251" s="305" t="s">
        <v>2710</v>
      </c>
    </row>
    <row r="252" spans="1:25" s="305" customFormat="1" ht="76.5" customHeight="1">
      <c r="A252" s="295" t="s">
        <v>1844</v>
      </c>
      <c r="B252" s="296" t="s">
        <v>32</v>
      </c>
      <c r="C252" s="297" t="s">
        <v>2448</v>
      </c>
      <c r="D252" s="297" t="s">
        <v>2449</v>
      </c>
      <c r="E252" s="297" t="s">
        <v>2450</v>
      </c>
      <c r="F252" s="3" t="s">
        <v>2083</v>
      </c>
      <c r="G252" s="298" t="s">
        <v>364</v>
      </c>
      <c r="H252" s="299"/>
      <c r="I252" s="300" t="s">
        <v>78</v>
      </c>
      <c r="J252" s="296" t="s">
        <v>276</v>
      </c>
      <c r="K252" s="301" t="s">
        <v>2286</v>
      </c>
      <c r="L252" s="296" t="s">
        <v>277</v>
      </c>
      <c r="M252" s="300" t="s">
        <v>275</v>
      </c>
      <c r="N252" s="302" t="s">
        <v>2287</v>
      </c>
      <c r="O252" s="3" t="s">
        <v>337</v>
      </c>
      <c r="P252" s="307" t="s">
        <v>267</v>
      </c>
      <c r="Q252" s="307" t="s">
        <v>378</v>
      </c>
      <c r="R252" s="303">
        <v>10</v>
      </c>
      <c r="S252" s="304">
        <v>6200</v>
      </c>
      <c r="T252" s="308">
        <f t="shared" si="8"/>
        <v>62000</v>
      </c>
      <c r="U252" s="309">
        <f t="shared" si="9"/>
        <v>69440</v>
      </c>
      <c r="V252" s="295"/>
      <c r="W252" s="295" t="s">
        <v>1973</v>
      </c>
      <c r="X252" s="295"/>
      <c r="Y252" s="305" t="s">
        <v>2710</v>
      </c>
    </row>
    <row r="253" spans="1:25" s="305" customFormat="1" ht="76.5" customHeight="1">
      <c r="A253" s="295" t="s">
        <v>1845</v>
      </c>
      <c r="B253" s="296" t="s">
        <v>32</v>
      </c>
      <c r="C253" s="297" t="s">
        <v>2400</v>
      </c>
      <c r="D253" s="297" t="s">
        <v>2401</v>
      </c>
      <c r="E253" s="297" t="s">
        <v>2402</v>
      </c>
      <c r="F253" s="3" t="s">
        <v>2084</v>
      </c>
      <c r="G253" s="298" t="s">
        <v>364</v>
      </c>
      <c r="H253" s="299"/>
      <c r="I253" s="300" t="s">
        <v>78</v>
      </c>
      <c r="J253" s="296" t="s">
        <v>276</v>
      </c>
      <c r="K253" s="301" t="s">
        <v>2286</v>
      </c>
      <c r="L253" s="296" t="s">
        <v>277</v>
      </c>
      <c r="M253" s="300" t="s">
        <v>275</v>
      </c>
      <c r="N253" s="302" t="s">
        <v>2287</v>
      </c>
      <c r="O253" s="3" t="s">
        <v>337</v>
      </c>
      <c r="P253" s="307" t="s">
        <v>267</v>
      </c>
      <c r="Q253" s="307" t="s">
        <v>378</v>
      </c>
      <c r="R253" s="303">
        <v>2</v>
      </c>
      <c r="S253" s="304">
        <v>3000</v>
      </c>
      <c r="T253" s="308">
        <f t="shared" si="8"/>
        <v>6000</v>
      </c>
      <c r="U253" s="309">
        <f t="shared" si="9"/>
        <v>6720.000000000001</v>
      </c>
      <c r="V253" s="295"/>
      <c r="W253" s="295" t="s">
        <v>1973</v>
      </c>
      <c r="X253" s="295"/>
      <c r="Y253" s="305" t="s">
        <v>2709</v>
      </c>
    </row>
    <row r="254" spans="1:25" s="305" customFormat="1" ht="76.5" customHeight="1">
      <c r="A254" s="295" t="s">
        <v>1846</v>
      </c>
      <c r="B254" s="296" t="s">
        <v>32</v>
      </c>
      <c r="C254" s="297" t="s">
        <v>2646</v>
      </c>
      <c r="D254" s="297" t="s">
        <v>2383</v>
      </c>
      <c r="E254" s="297" t="s">
        <v>2647</v>
      </c>
      <c r="F254" s="3" t="s">
        <v>2085</v>
      </c>
      <c r="G254" s="298" t="s">
        <v>364</v>
      </c>
      <c r="H254" s="299"/>
      <c r="I254" s="300" t="s">
        <v>78</v>
      </c>
      <c r="J254" s="296" t="s">
        <v>276</v>
      </c>
      <c r="K254" s="301" t="s">
        <v>2286</v>
      </c>
      <c r="L254" s="296" t="s">
        <v>277</v>
      </c>
      <c r="M254" s="300" t="s">
        <v>275</v>
      </c>
      <c r="N254" s="302" t="s">
        <v>2287</v>
      </c>
      <c r="O254" s="3" t="s">
        <v>337</v>
      </c>
      <c r="P254" s="307" t="s">
        <v>267</v>
      </c>
      <c r="Q254" s="307" t="s">
        <v>378</v>
      </c>
      <c r="R254" s="303">
        <v>2</v>
      </c>
      <c r="S254" s="304">
        <v>29000</v>
      </c>
      <c r="T254" s="308">
        <f t="shared" si="8"/>
        <v>58000</v>
      </c>
      <c r="U254" s="309">
        <f t="shared" si="9"/>
        <v>64960.00000000001</v>
      </c>
      <c r="V254" s="295"/>
      <c r="W254" s="295" t="s">
        <v>1973</v>
      </c>
      <c r="X254" s="295"/>
      <c r="Y254" s="305" t="s">
        <v>2709</v>
      </c>
    </row>
    <row r="255" spans="1:25" s="305" customFormat="1" ht="76.5" customHeight="1">
      <c r="A255" s="295" t="s">
        <v>1847</v>
      </c>
      <c r="B255" s="296" t="s">
        <v>32</v>
      </c>
      <c r="C255" s="297" t="s">
        <v>2646</v>
      </c>
      <c r="D255" s="297" t="s">
        <v>2383</v>
      </c>
      <c r="E255" s="297" t="s">
        <v>2647</v>
      </c>
      <c r="F255" s="3" t="s">
        <v>2086</v>
      </c>
      <c r="G255" s="298" t="s">
        <v>364</v>
      </c>
      <c r="H255" s="299"/>
      <c r="I255" s="300" t="s">
        <v>78</v>
      </c>
      <c r="J255" s="296" t="s">
        <v>276</v>
      </c>
      <c r="K255" s="301" t="s">
        <v>2286</v>
      </c>
      <c r="L255" s="296" t="s">
        <v>277</v>
      </c>
      <c r="M255" s="300" t="s">
        <v>275</v>
      </c>
      <c r="N255" s="302" t="s">
        <v>2287</v>
      </c>
      <c r="O255" s="3" t="s">
        <v>337</v>
      </c>
      <c r="P255" s="307" t="s">
        <v>267</v>
      </c>
      <c r="Q255" s="307" t="s">
        <v>378</v>
      </c>
      <c r="R255" s="303">
        <v>1</v>
      </c>
      <c r="S255" s="304">
        <v>29000</v>
      </c>
      <c r="T255" s="308">
        <f t="shared" si="8"/>
        <v>29000</v>
      </c>
      <c r="U255" s="309">
        <f t="shared" si="9"/>
        <v>32480.000000000004</v>
      </c>
      <c r="V255" s="295"/>
      <c r="W255" s="295" t="s">
        <v>1973</v>
      </c>
      <c r="X255" s="295"/>
      <c r="Y255" s="305" t="s">
        <v>2709</v>
      </c>
    </row>
    <row r="256" spans="1:25" s="305" customFormat="1" ht="76.5" customHeight="1">
      <c r="A256" s="295" t="s">
        <v>1848</v>
      </c>
      <c r="B256" s="296" t="s">
        <v>32</v>
      </c>
      <c r="C256" s="297" t="s">
        <v>2554</v>
      </c>
      <c r="D256" s="297" t="s">
        <v>2511</v>
      </c>
      <c r="E256" s="297" t="s">
        <v>2555</v>
      </c>
      <c r="F256" s="3" t="s">
        <v>2087</v>
      </c>
      <c r="G256" s="298" t="s">
        <v>364</v>
      </c>
      <c r="H256" s="299"/>
      <c r="I256" s="300" t="s">
        <v>78</v>
      </c>
      <c r="J256" s="296" t="s">
        <v>276</v>
      </c>
      <c r="K256" s="301" t="s">
        <v>2286</v>
      </c>
      <c r="L256" s="296" t="s">
        <v>277</v>
      </c>
      <c r="M256" s="300" t="s">
        <v>275</v>
      </c>
      <c r="N256" s="302" t="s">
        <v>2287</v>
      </c>
      <c r="O256" s="3" t="s">
        <v>337</v>
      </c>
      <c r="P256" s="307" t="s">
        <v>267</v>
      </c>
      <c r="Q256" s="307" t="s">
        <v>378</v>
      </c>
      <c r="R256" s="303">
        <v>1</v>
      </c>
      <c r="S256" s="304">
        <v>12300</v>
      </c>
      <c r="T256" s="308">
        <f t="shared" si="8"/>
        <v>12300</v>
      </c>
      <c r="U256" s="309">
        <f t="shared" si="9"/>
        <v>13776.000000000002</v>
      </c>
      <c r="V256" s="295"/>
      <c r="W256" s="295" t="s">
        <v>1973</v>
      </c>
      <c r="X256" s="295"/>
      <c r="Y256" s="305" t="s">
        <v>2709</v>
      </c>
    </row>
    <row r="257" spans="1:25" s="305" customFormat="1" ht="76.5" customHeight="1">
      <c r="A257" s="295" t="s">
        <v>1849</v>
      </c>
      <c r="B257" s="296" t="s">
        <v>32</v>
      </c>
      <c r="C257" s="297" t="s">
        <v>2577</v>
      </c>
      <c r="D257" s="297" t="s">
        <v>2427</v>
      </c>
      <c r="E257" s="297" t="s">
        <v>2578</v>
      </c>
      <c r="F257" s="3" t="s">
        <v>2088</v>
      </c>
      <c r="G257" s="298" t="s">
        <v>364</v>
      </c>
      <c r="H257" s="299"/>
      <c r="I257" s="300" t="s">
        <v>78</v>
      </c>
      <c r="J257" s="296" t="s">
        <v>276</v>
      </c>
      <c r="K257" s="301" t="s">
        <v>2286</v>
      </c>
      <c r="L257" s="296" t="s">
        <v>277</v>
      </c>
      <c r="M257" s="300" t="s">
        <v>275</v>
      </c>
      <c r="N257" s="302" t="s">
        <v>2287</v>
      </c>
      <c r="O257" s="3" t="s">
        <v>337</v>
      </c>
      <c r="P257" s="307" t="s">
        <v>267</v>
      </c>
      <c r="Q257" s="307" t="s">
        <v>378</v>
      </c>
      <c r="R257" s="303">
        <v>1</v>
      </c>
      <c r="S257" s="304">
        <v>90000</v>
      </c>
      <c r="T257" s="308">
        <f t="shared" si="8"/>
        <v>90000</v>
      </c>
      <c r="U257" s="309">
        <f t="shared" si="9"/>
        <v>100800.00000000001</v>
      </c>
      <c r="V257" s="295"/>
      <c r="W257" s="295" t="s">
        <v>1973</v>
      </c>
      <c r="X257" s="295"/>
      <c r="Y257" s="305" t="s">
        <v>2709</v>
      </c>
    </row>
    <row r="258" spans="1:25" s="305" customFormat="1" ht="76.5" customHeight="1">
      <c r="A258" s="295" t="s">
        <v>1850</v>
      </c>
      <c r="B258" s="296" t="s">
        <v>32</v>
      </c>
      <c r="C258" s="297" t="s">
        <v>2634</v>
      </c>
      <c r="D258" s="297" t="s">
        <v>2457</v>
      </c>
      <c r="E258" s="297" t="s">
        <v>2635</v>
      </c>
      <c r="F258" s="3" t="s">
        <v>2089</v>
      </c>
      <c r="G258" s="298" t="s">
        <v>364</v>
      </c>
      <c r="H258" s="299"/>
      <c r="I258" s="300" t="s">
        <v>78</v>
      </c>
      <c r="J258" s="296" t="s">
        <v>276</v>
      </c>
      <c r="K258" s="301" t="s">
        <v>2286</v>
      </c>
      <c r="L258" s="296" t="s">
        <v>277</v>
      </c>
      <c r="M258" s="300" t="s">
        <v>275</v>
      </c>
      <c r="N258" s="302" t="s">
        <v>2287</v>
      </c>
      <c r="O258" s="3" t="s">
        <v>337</v>
      </c>
      <c r="P258" s="307" t="s">
        <v>267</v>
      </c>
      <c r="Q258" s="307" t="s">
        <v>378</v>
      </c>
      <c r="R258" s="303">
        <v>1</v>
      </c>
      <c r="S258" s="304">
        <v>34000</v>
      </c>
      <c r="T258" s="308">
        <f aca="true" t="shared" si="10" ref="T258:T321">S258*R258</f>
        <v>34000</v>
      </c>
      <c r="U258" s="309">
        <f aca="true" t="shared" si="11" ref="U258:U321">T258*1.12</f>
        <v>38080</v>
      </c>
      <c r="V258" s="295"/>
      <c r="W258" s="295" t="s">
        <v>1973</v>
      </c>
      <c r="X258" s="295"/>
      <c r="Y258" s="305" t="s">
        <v>2709</v>
      </c>
    </row>
    <row r="259" spans="1:25" s="305" customFormat="1" ht="76.5" customHeight="1">
      <c r="A259" s="295" t="s">
        <v>1851</v>
      </c>
      <c r="B259" s="296" t="s">
        <v>32</v>
      </c>
      <c r="C259" s="297" t="s">
        <v>2581</v>
      </c>
      <c r="D259" s="297" t="s">
        <v>2582</v>
      </c>
      <c r="E259" s="297" t="s">
        <v>2583</v>
      </c>
      <c r="F259" s="3" t="s">
        <v>2090</v>
      </c>
      <c r="G259" s="298" t="s">
        <v>364</v>
      </c>
      <c r="H259" s="299"/>
      <c r="I259" s="300" t="s">
        <v>78</v>
      </c>
      <c r="J259" s="296" t="s">
        <v>276</v>
      </c>
      <c r="K259" s="301" t="s">
        <v>2286</v>
      </c>
      <c r="L259" s="296" t="s">
        <v>277</v>
      </c>
      <c r="M259" s="300" t="s">
        <v>275</v>
      </c>
      <c r="N259" s="302" t="s">
        <v>2287</v>
      </c>
      <c r="O259" s="3" t="s">
        <v>337</v>
      </c>
      <c r="P259" s="307" t="s">
        <v>267</v>
      </c>
      <c r="Q259" s="307" t="s">
        <v>378</v>
      </c>
      <c r="R259" s="303">
        <v>1</v>
      </c>
      <c r="S259" s="304">
        <v>8000</v>
      </c>
      <c r="T259" s="308">
        <f t="shared" si="10"/>
        <v>8000</v>
      </c>
      <c r="U259" s="309">
        <f t="shared" si="11"/>
        <v>8960</v>
      </c>
      <c r="V259" s="295"/>
      <c r="W259" s="295" t="s">
        <v>1973</v>
      </c>
      <c r="X259" s="295"/>
      <c r="Y259" s="305" t="s">
        <v>2709</v>
      </c>
    </row>
    <row r="260" spans="1:25" s="305" customFormat="1" ht="76.5" customHeight="1">
      <c r="A260" s="295" t="s">
        <v>1852</v>
      </c>
      <c r="B260" s="296" t="s">
        <v>32</v>
      </c>
      <c r="C260" s="297" t="s">
        <v>2540</v>
      </c>
      <c r="D260" s="297" t="s">
        <v>2511</v>
      </c>
      <c r="E260" s="297" t="s">
        <v>2541</v>
      </c>
      <c r="F260" s="3" t="s">
        <v>2091</v>
      </c>
      <c r="G260" s="298" t="s">
        <v>364</v>
      </c>
      <c r="H260" s="299"/>
      <c r="I260" s="300" t="s">
        <v>78</v>
      </c>
      <c r="J260" s="296" t="s">
        <v>276</v>
      </c>
      <c r="K260" s="301" t="s">
        <v>2286</v>
      </c>
      <c r="L260" s="296" t="s">
        <v>277</v>
      </c>
      <c r="M260" s="300" t="s">
        <v>275</v>
      </c>
      <c r="N260" s="302" t="s">
        <v>2287</v>
      </c>
      <c r="O260" s="3" t="s">
        <v>337</v>
      </c>
      <c r="P260" s="307" t="s">
        <v>267</v>
      </c>
      <c r="Q260" s="307" t="s">
        <v>378</v>
      </c>
      <c r="R260" s="303">
        <v>2</v>
      </c>
      <c r="S260" s="304">
        <v>16200</v>
      </c>
      <c r="T260" s="308">
        <f t="shared" si="10"/>
        <v>32400</v>
      </c>
      <c r="U260" s="309">
        <f t="shared" si="11"/>
        <v>36288</v>
      </c>
      <c r="V260" s="295"/>
      <c r="W260" s="295" t="s">
        <v>1973</v>
      </c>
      <c r="X260" s="295"/>
      <c r="Y260" s="305" t="s">
        <v>2709</v>
      </c>
    </row>
    <row r="261" spans="1:25" s="305" customFormat="1" ht="76.5" customHeight="1">
      <c r="A261" s="295" t="s">
        <v>1853</v>
      </c>
      <c r="B261" s="296" t="s">
        <v>32</v>
      </c>
      <c r="C261" s="297" t="s">
        <v>2634</v>
      </c>
      <c r="D261" s="297" t="s">
        <v>2457</v>
      </c>
      <c r="E261" s="297" t="s">
        <v>2635</v>
      </c>
      <c r="F261" s="3" t="s">
        <v>2092</v>
      </c>
      <c r="G261" s="298" t="s">
        <v>364</v>
      </c>
      <c r="H261" s="299"/>
      <c r="I261" s="300" t="s">
        <v>78</v>
      </c>
      <c r="J261" s="296" t="s">
        <v>276</v>
      </c>
      <c r="K261" s="301" t="s">
        <v>2286</v>
      </c>
      <c r="L261" s="296" t="s">
        <v>277</v>
      </c>
      <c r="M261" s="300" t="s">
        <v>275</v>
      </c>
      <c r="N261" s="302" t="s">
        <v>2287</v>
      </c>
      <c r="O261" s="3" t="s">
        <v>337</v>
      </c>
      <c r="P261" s="307" t="s">
        <v>267</v>
      </c>
      <c r="Q261" s="307" t="s">
        <v>378</v>
      </c>
      <c r="R261" s="303">
        <v>1</v>
      </c>
      <c r="S261" s="304">
        <v>34000</v>
      </c>
      <c r="T261" s="308">
        <f t="shared" si="10"/>
        <v>34000</v>
      </c>
      <c r="U261" s="309">
        <f t="shared" si="11"/>
        <v>38080</v>
      </c>
      <c r="V261" s="295"/>
      <c r="W261" s="295" t="s">
        <v>1973</v>
      </c>
      <c r="X261" s="295"/>
      <c r="Y261" s="305" t="s">
        <v>2709</v>
      </c>
    </row>
    <row r="262" spans="1:25" s="305" customFormat="1" ht="76.5" customHeight="1">
      <c r="A262" s="295" t="s">
        <v>1854</v>
      </c>
      <c r="B262" s="296" t="s">
        <v>32</v>
      </c>
      <c r="C262" s="297" t="s">
        <v>2648</v>
      </c>
      <c r="D262" s="297" t="s">
        <v>2465</v>
      </c>
      <c r="E262" s="297" t="s">
        <v>2649</v>
      </c>
      <c r="F262" s="3" t="s">
        <v>2093</v>
      </c>
      <c r="G262" s="298" t="s">
        <v>364</v>
      </c>
      <c r="H262" s="299"/>
      <c r="I262" s="300" t="s">
        <v>78</v>
      </c>
      <c r="J262" s="296" t="s">
        <v>276</v>
      </c>
      <c r="K262" s="301" t="s">
        <v>2286</v>
      </c>
      <c r="L262" s="296" t="s">
        <v>277</v>
      </c>
      <c r="M262" s="300" t="s">
        <v>275</v>
      </c>
      <c r="N262" s="302" t="s">
        <v>2287</v>
      </c>
      <c r="O262" s="3" t="s">
        <v>337</v>
      </c>
      <c r="P262" s="307" t="s">
        <v>267</v>
      </c>
      <c r="Q262" s="307" t="s">
        <v>378</v>
      </c>
      <c r="R262" s="303">
        <v>1</v>
      </c>
      <c r="S262" s="304">
        <v>7000</v>
      </c>
      <c r="T262" s="308">
        <f t="shared" si="10"/>
        <v>7000</v>
      </c>
      <c r="U262" s="309">
        <f t="shared" si="11"/>
        <v>7840.000000000001</v>
      </c>
      <c r="V262" s="295"/>
      <c r="W262" s="295" t="s">
        <v>1973</v>
      </c>
      <c r="X262" s="295"/>
      <c r="Y262" s="305" t="s">
        <v>2709</v>
      </c>
    </row>
    <row r="263" spans="1:25" s="305" customFormat="1" ht="76.5" customHeight="1">
      <c r="A263" s="295" t="s">
        <v>1855</v>
      </c>
      <c r="B263" s="296" t="s">
        <v>32</v>
      </c>
      <c r="C263" s="297" t="s">
        <v>2638</v>
      </c>
      <c r="D263" s="297" t="s">
        <v>2496</v>
      </c>
      <c r="E263" s="297" t="s">
        <v>2639</v>
      </c>
      <c r="F263" s="3" t="s">
        <v>2094</v>
      </c>
      <c r="G263" s="298" t="s">
        <v>364</v>
      </c>
      <c r="H263" s="299"/>
      <c r="I263" s="300" t="s">
        <v>78</v>
      </c>
      <c r="J263" s="296" t="s">
        <v>276</v>
      </c>
      <c r="K263" s="301" t="s">
        <v>2286</v>
      </c>
      <c r="L263" s="296" t="s">
        <v>277</v>
      </c>
      <c r="M263" s="300" t="s">
        <v>275</v>
      </c>
      <c r="N263" s="302" t="s">
        <v>2287</v>
      </c>
      <c r="O263" s="3" t="s">
        <v>337</v>
      </c>
      <c r="P263" s="307" t="s">
        <v>267</v>
      </c>
      <c r="Q263" s="307" t="s">
        <v>378</v>
      </c>
      <c r="R263" s="303">
        <v>1</v>
      </c>
      <c r="S263" s="304">
        <v>9000</v>
      </c>
      <c r="T263" s="308">
        <f t="shared" si="10"/>
        <v>9000</v>
      </c>
      <c r="U263" s="309">
        <f t="shared" si="11"/>
        <v>10080.000000000002</v>
      </c>
      <c r="V263" s="295"/>
      <c r="W263" s="295" t="s">
        <v>1973</v>
      </c>
      <c r="X263" s="295"/>
      <c r="Y263" s="305" t="s">
        <v>2709</v>
      </c>
    </row>
    <row r="264" spans="1:25" s="305" customFormat="1" ht="76.5" customHeight="1">
      <c r="A264" s="295" t="s">
        <v>1856</v>
      </c>
      <c r="B264" s="296" t="s">
        <v>32</v>
      </c>
      <c r="C264" s="297" t="s">
        <v>2638</v>
      </c>
      <c r="D264" s="297" t="s">
        <v>2496</v>
      </c>
      <c r="E264" s="297" t="s">
        <v>2639</v>
      </c>
      <c r="F264" s="3" t="s">
        <v>2095</v>
      </c>
      <c r="G264" s="298" t="s">
        <v>364</v>
      </c>
      <c r="H264" s="299"/>
      <c r="I264" s="300" t="s">
        <v>78</v>
      </c>
      <c r="J264" s="296" t="s">
        <v>276</v>
      </c>
      <c r="K264" s="301" t="s">
        <v>2286</v>
      </c>
      <c r="L264" s="296" t="s">
        <v>277</v>
      </c>
      <c r="M264" s="300" t="s">
        <v>275</v>
      </c>
      <c r="N264" s="302" t="s">
        <v>2287</v>
      </c>
      <c r="O264" s="3" t="s">
        <v>337</v>
      </c>
      <c r="P264" s="307" t="s">
        <v>267</v>
      </c>
      <c r="Q264" s="307" t="s">
        <v>378</v>
      </c>
      <c r="R264" s="303">
        <v>1</v>
      </c>
      <c r="S264" s="304">
        <v>10104</v>
      </c>
      <c r="T264" s="308">
        <f t="shared" si="10"/>
        <v>10104</v>
      </c>
      <c r="U264" s="309">
        <f t="shared" si="11"/>
        <v>11316.480000000001</v>
      </c>
      <c r="V264" s="295"/>
      <c r="W264" s="295" t="s">
        <v>1973</v>
      </c>
      <c r="X264" s="295"/>
      <c r="Y264" s="305" t="s">
        <v>2709</v>
      </c>
    </row>
    <row r="265" spans="1:25" s="305" customFormat="1" ht="76.5" customHeight="1">
      <c r="A265" s="295" t="s">
        <v>1857</v>
      </c>
      <c r="B265" s="296" t="s">
        <v>32</v>
      </c>
      <c r="C265" s="297" t="s">
        <v>2513</v>
      </c>
      <c r="D265" s="297" t="s">
        <v>2511</v>
      </c>
      <c r="E265" s="297" t="s">
        <v>2514</v>
      </c>
      <c r="F265" s="3" t="s">
        <v>2096</v>
      </c>
      <c r="G265" s="298" t="s">
        <v>364</v>
      </c>
      <c r="H265" s="299"/>
      <c r="I265" s="300" t="s">
        <v>78</v>
      </c>
      <c r="J265" s="296" t="s">
        <v>276</v>
      </c>
      <c r="K265" s="301" t="s">
        <v>2286</v>
      </c>
      <c r="L265" s="296" t="s">
        <v>277</v>
      </c>
      <c r="M265" s="300" t="s">
        <v>275</v>
      </c>
      <c r="N265" s="302" t="s">
        <v>2287</v>
      </c>
      <c r="O265" s="3" t="s">
        <v>337</v>
      </c>
      <c r="P265" s="307" t="s">
        <v>267</v>
      </c>
      <c r="Q265" s="307" t="s">
        <v>378</v>
      </c>
      <c r="R265" s="303">
        <v>2</v>
      </c>
      <c r="S265" s="304">
        <v>16200</v>
      </c>
      <c r="T265" s="308">
        <f t="shared" si="10"/>
        <v>32400</v>
      </c>
      <c r="U265" s="309">
        <f t="shared" si="11"/>
        <v>36288</v>
      </c>
      <c r="V265" s="295"/>
      <c r="W265" s="295" t="s">
        <v>1973</v>
      </c>
      <c r="X265" s="295"/>
      <c r="Y265" s="305" t="s">
        <v>2709</v>
      </c>
    </row>
    <row r="266" spans="1:25" s="305" customFormat="1" ht="76.5" customHeight="1">
      <c r="A266" s="295" t="s">
        <v>1858</v>
      </c>
      <c r="B266" s="296" t="s">
        <v>32</v>
      </c>
      <c r="C266" s="297" t="s">
        <v>2448</v>
      </c>
      <c r="D266" s="297" t="s">
        <v>2449</v>
      </c>
      <c r="E266" s="297" t="s">
        <v>2450</v>
      </c>
      <c r="F266" s="3" t="s">
        <v>2097</v>
      </c>
      <c r="G266" s="298" t="s">
        <v>364</v>
      </c>
      <c r="H266" s="299"/>
      <c r="I266" s="300" t="s">
        <v>78</v>
      </c>
      <c r="J266" s="296" t="s">
        <v>276</v>
      </c>
      <c r="K266" s="301" t="s">
        <v>2286</v>
      </c>
      <c r="L266" s="296" t="s">
        <v>277</v>
      </c>
      <c r="M266" s="300" t="s">
        <v>275</v>
      </c>
      <c r="N266" s="302" t="s">
        <v>2287</v>
      </c>
      <c r="O266" s="3" t="s">
        <v>337</v>
      </c>
      <c r="P266" s="307" t="s">
        <v>267</v>
      </c>
      <c r="Q266" s="307" t="s">
        <v>378</v>
      </c>
      <c r="R266" s="303">
        <v>6</v>
      </c>
      <c r="S266" s="304">
        <v>6000</v>
      </c>
      <c r="T266" s="308">
        <f t="shared" si="10"/>
        <v>36000</v>
      </c>
      <c r="U266" s="309">
        <f t="shared" si="11"/>
        <v>40320.00000000001</v>
      </c>
      <c r="V266" s="295"/>
      <c r="W266" s="295" t="s">
        <v>1973</v>
      </c>
      <c r="X266" s="295"/>
      <c r="Y266" s="305" t="s">
        <v>2709</v>
      </c>
    </row>
    <row r="267" spans="1:25" s="305" customFormat="1" ht="76.5" customHeight="1">
      <c r="A267" s="295" t="s">
        <v>1859</v>
      </c>
      <c r="B267" s="296" t="s">
        <v>32</v>
      </c>
      <c r="C267" s="297" t="s">
        <v>2646</v>
      </c>
      <c r="D267" s="297" t="s">
        <v>2383</v>
      </c>
      <c r="E267" s="297" t="s">
        <v>2647</v>
      </c>
      <c r="F267" s="3" t="s">
        <v>2098</v>
      </c>
      <c r="G267" s="298" t="s">
        <v>364</v>
      </c>
      <c r="H267" s="299"/>
      <c r="I267" s="300" t="s">
        <v>78</v>
      </c>
      <c r="J267" s="296" t="s">
        <v>276</v>
      </c>
      <c r="K267" s="301" t="s">
        <v>2286</v>
      </c>
      <c r="L267" s="296" t="s">
        <v>277</v>
      </c>
      <c r="M267" s="300" t="s">
        <v>275</v>
      </c>
      <c r="N267" s="302" t="s">
        <v>2287</v>
      </c>
      <c r="O267" s="3" t="s">
        <v>337</v>
      </c>
      <c r="P267" s="307" t="s">
        <v>267</v>
      </c>
      <c r="Q267" s="307" t="s">
        <v>378</v>
      </c>
      <c r="R267" s="303">
        <v>2</v>
      </c>
      <c r="S267" s="304">
        <v>10300</v>
      </c>
      <c r="T267" s="308">
        <f t="shared" si="10"/>
        <v>20600</v>
      </c>
      <c r="U267" s="309">
        <f t="shared" si="11"/>
        <v>23072.000000000004</v>
      </c>
      <c r="V267" s="295"/>
      <c r="W267" s="295" t="s">
        <v>1973</v>
      </c>
      <c r="X267" s="295"/>
      <c r="Y267" s="305" t="s">
        <v>2708</v>
      </c>
    </row>
    <row r="268" spans="1:25" s="305" customFormat="1" ht="76.5" customHeight="1">
      <c r="A268" s="295" t="s">
        <v>1860</v>
      </c>
      <c r="B268" s="296" t="s">
        <v>32</v>
      </c>
      <c r="C268" s="297" t="s">
        <v>2646</v>
      </c>
      <c r="D268" s="297" t="s">
        <v>2383</v>
      </c>
      <c r="E268" s="297" t="s">
        <v>2647</v>
      </c>
      <c r="F268" s="3" t="s">
        <v>2099</v>
      </c>
      <c r="G268" s="298" t="s">
        <v>364</v>
      </c>
      <c r="H268" s="299"/>
      <c r="I268" s="300" t="s">
        <v>78</v>
      </c>
      <c r="J268" s="296" t="s">
        <v>276</v>
      </c>
      <c r="K268" s="301" t="s">
        <v>2286</v>
      </c>
      <c r="L268" s="296" t="s">
        <v>277</v>
      </c>
      <c r="M268" s="300" t="s">
        <v>275</v>
      </c>
      <c r="N268" s="302" t="s">
        <v>2287</v>
      </c>
      <c r="O268" s="3" t="s">
        <v>337</v>
      </c>
      <c r="P268" s="307" t="s">
        <v>267</v>
      </c>
      <c r="Q268" s="307" t="s">
        <v>378</v>
      </c>
      <c r="R268" s="303">
        <v>2</v>
      </c>
      <c r="S268" s="304">
        <v>10300</v>
      </c>
      <c r="T268" s="308">
        <f t="shared" si="10"/>
        <v>20600</v>
      </c>
      <c r="U268" s="309">
        <f t="shared" si="11"/>
        <v>23072.000000000004</v>
      </c>
      <c r="V268" s="295"/>
      <c r="W268" s="295" t="s">
        <v>1973</v>
      </c>
      <c r="X268" s="295"/>
      <c r="Y268" s="305" t="s">
        <v>2708</v>
      </c>
    </row>
    <row r="269" spans="1:25" s="305" customFormat="1" ht="76.5" customHeight="1">
      <c r="A269" s="295" t="s">
        <v>1861</v>
      </c>
      <c r="B269" s="296" t="s">
        <v>32</v>
      </c>
      <c r="C269" s="297" t="s">
        <v>2413</v>
      </c>
      <c r="D269" s="297" t="s">
        <v>248</v>
      </c>
      <c r="E269" s="297" t="s">
        <v>2414</v>
      </c>
      <c r="F269" s="3" t="s">
        <v>2100</v>
      </c>
      <c r="G269" s="298" t="s">
        <v>364</v>
      </c>
      <c r="H269" s="299"/>
      <c r="I269" s="300" t="s">
        <v>78</v>
      </c>
      <c r="J269" s="296" t="s">
        <v>276</v>
      </c>
      <c r="K269" s="301" t="s">
        <v>2286</v>
      </c>
      <c r="L269" s="296" t="s">
        <v>277</v>
      </c>
      <c r="M269" s="300" t="s">
        <v>275</v>
      </c>
      <c r="N269" s="302" t="s">
        <v>2287</v>
      </c>
      <c r="O269" s="3" t="s">
        <v>337</v>
      </c>
      <c r="P269" s="307" t="s">
        <v>267</v>
      </c>
      <c r="Q269" s="307" t="s">
        <v>378</v>
      </c>
      <c r="R269" s="303">
        <v>1</v>
      </c>
      <c r="S269" s="304">
        <v>55000</v>
      </c>
      <c r="T269" s="308">
        <f t="shared" si="10"/>
        <v>55000</v>
      </c>
      <c r="U269" s="309">
        <f t="shared" si="11"/>
        <v>61600.00000000001</v>
      </c>
      <c r="V269" s="295"/>
      <c r="W269" s="295" t="s">
        <v>1973</v>
      </c>
      <c r="X269" s="295"/>
      <c r="Y269" s="305" t="s">
        <v>2708</v>
      </c>
    </row>
    <row r="270" spans="1:25" s="305" customFormat="1" ht="76.5" customHeight="1">
      <c r="A270" s="295" t="s">
        <v>1862</v>
      </c>
      <c r="B270" s="296" t="s">
        <v>32</v>
      </c>
      <c r="C270" s="297" t="s">
        <v>2554</v>
      </c>
      <c r="D270" s="297" t="s">
        <v>2511</v>
      </c>
      <c r="E270" s="297" t="s">
        <v>2555</v>
      </c>
      <c r="F270" s="3" t="s">
        <v>2101</v>
      </c>
      <c r="G270" s="298" t="s">
        <v>364</v>
      </c>
      <c r="H270" s="299"/>
      <c r="I270" s="300" t="s">
        <v>78</v>
      </c>
      <c r="J270" s="296" t="s">
        <v>276</v>
      </c>
      <c r="K270" s="301" t="s">
        <v>2286</v>
      </c>
      <c r="L270" s="296" t="s">
        <v>277</v>
      </c>
      <c r="M270" s="300" t="s">
        <v>275</v>
      </c>
      <c r="N270" s="302" t="s">
        <v>2287</v>
      </c>
      <c r="O270" s="3" t="s">
        <v>337</v>
      </c>
      <c r="P270" s="307" t="s">
        <v>267</v>
      </c>
      <c r="Q270" s="307" t="s">
        <v>378</v>
      </c>
      <c r="R270" s="303">
        <v>9</v>
      </c>
      <c r="S270" s="304">
        <v>5500</v>
      </c>
      <c r="T270" s="308">
        <f t="shared" si="10"/>
        <v>49500</v>
      </c>
      <c r="U270" s="309">
        <f t="shared" si="11"/>
        <v>55440.00000000001</v>
      </c>
      <c r="V270" s="295"/>
      <c r="W270" s="295" t="s">
        <v>1973</v>
      </c>
      <c r="X270" s="295"/>
      <c r="Y270" s="305" t="s">
        <v>2708</v>
      </c>
    </row>
    <row r="271" spans="1:25" s="305" customFormat="1" ht="76.5" customHeight="1">
      <c r="A271" s="295" t="s">
        <v>1863</v>
      </c>
      <c r="B271" s="296" t="s">
        <v>32</v>
      </c>
      <c r="C271" s="297" t="s">
        <v>2418</v>
      </c>
      <c r="D271" s="297" t="s">
        <v>251</v>
      </c>
      <c r="E271" s="297" t="s">
        <v>2419</v>
      </c>
      <c r="F271" s="3" t="s">
        <v>2102</v>
      </c>
      <c r="G271" s="298" t="s">
        <v>364</v>
      </c>
      <c r="H271" s="299"/>
      <c r="I271" s="300" t="s">
        <v>78</v>
      </c>
      <c r="J271" s="296" t="s">
        <v>276</v>
      </c>
      <c r="K271" s="301" t="s">
        <v>2286</v>
      </c>
      <c r="L271" s="296" t="s">
        <v>277</v>
      </c>
      <c r="M271" s="300" t="s">
        <v>275</v>
      </c>
      <c r="N271" s="302" t="s">
        <v>2287</v>
      </c>
      <c r="O271" s="3" t="s">
        <v>337</v>
      </c>
      <c r="P271" s="307" t="s">
        <v>267</v>
      </c>
      <c r="Q271" s="307" t="s">
        <v>378</v>
      </c>
      <c r="R271" s="303">
        <v>1</v>
      </c>
      <c r="S271" s="304">
        <v>80000</v>
      </c>
      <c r="T271" s="308">
        <f t="shared" si="10"/>
        <v>80000</v>
      </c>
      <c r="U271" s="309">
        <f t="shared" si="11"/>
        <v>89600.00000000001</v>
      </c>
      <c r="V271" s="295"/>
      <c r="W271" s="295" t="s">
        <v>1973</v>
      </c>
      <c r="X271" s="295"/>
      <c r="Y271" s="305" t="s">
        <v>2708</v>
      </c>
    </row>
    <row r="272" spans="1:25" s="305" customFormat="1" ht="76.5" customHeight="1">
      <c r="A272" s="295" t="s">
        <v>1864</v>
      </c>
      <c r="B272" s="296" t="s">
        <v>32</v>
      </c>
      <c r="C272" s="297" t="s">
        <v>2577</v>
      </c>
      <c r="D272" s="297" t="s">
        <v>2427</v>
      </c>
      <c r="E272" s="297" t="s">
        <v>2578</v>
      </c>
      <c r="F272" s="3" t="s">
        <v>2103</v>
      </c>
      <c r="G272" s="298" t="s">
        <v>364</v>
      </c>
      <c r="H272" s="299"/>
      <c r="I272" s="300" t="s">
        <v>78</v>
      </c>
      <c r="J272" s="296" t="s">
        <v>276</v>
      </c>
      <c r="K272" s="301" t="s">
        <v>2286</v>
      </c>
      <c r="L272" s="296" t="s">
        <v>277</v>
      </c>
      <c r="M272" s="300" t="s">
        <v>275</v>
      </c>
      <c r="N272" s="302" t="s">
        <v>2287</v>
      </c>
      <c r="O272" s="3" t="s">
        <v>337</v>
      </c>
      <c r="P272" s="307" t="s">
        <v>267</v>
      </c>
      <c r="Q272" s="307" t="s">
        <v>378</v>
      </c>
      <c r="R272" s="303">
        <v>1</v>
      </c>
      <c r="S272" s="304">
        <v>35000</v>
      </c>
      <c r="T272" s="308">
        <f t="shared" si="10"/>
        <v>35000</v>
      </c>
      <c r="U272" s="309">
        <f t="shared" si="11"/>
        <v>39200.00000000001</v>
      </c>
      <c r="V272" s="295"/>
      <c r="W272" s="295" t="s">
        <v>1973</v>
      </c>
      <c r="X272" s="295"/>
      <c r="Y272" s="305" t="s">
        <v>2708</v>
      </c>
    </row>
    <row r="273" spans="1:25" s="305" customFormat="1" ht="76.5" customHeight="1">
      <c r="A273" s="295" t="s">
        <v>1865</v>
      </c>
      <c r="B273" s="296" t="s">
        <v>32</v>
      </c>
      <c r="C273" s="297" t="s">
        <v>2579</v>
      </c>
      <c r="D273" s="297" t="s">
        <v>2427</v>
      </c>
      <c r="E273" s="297" t="s">
        <v>2580</v>
      </c>
      <c r="F273" s="3" t="s">
        <v>2104</v>
      </c>
      <c r="G273" s="298" t="s">
        <v>364</v>
      </c>
      <c r="H273" s="299"/>
      <c r="I273" s="300" t="s">
        <v>78</v>
      </c>
      <c r="J273" s="296" t="s">
        <v>276</v>
      </c>
      <c r="K273" s="301" t="s">
        <v>2286</v>
      </c>
      <c r="L273" s="296" t="s">
        <v>277</v>
      </c>
      <c r="M273" s="300" t="s">
        <v>275</v>
      </c>
      <c r="N273" s="302" t="s">
        <v>2287</v>
      </c>
      <c r="O273" s="3" t="s">
        <v>337</v>
      </c>
      <c r="P273" s="307" t="s">
        <v>267</v>
      </c>
      <c r="Q273" s="307" t="s">
        <v>378</v>
      </c>
      <c r="R273" s="303">
        <v>1</v>
      </c>
      <c r="S273" s="304">
        <v>35000</v>
      </c>
      <c r="T273" s="308">
        <f t="shared" si="10"/>
        <v>35000</v>
      </c>
      <c r="U273" s="309">
        <f t="shared" si="11"/>
        <v>39200.00000000001</v>
      </c>
      <c r="V273" s="295"/>
      <c r="W273" s="295" t="s">
        <v>1973</v>
      </c>
      <c r="X273" s="295"/>
      <c r="Y273" s="305" t="s">
        <v>2708</v>
      </c>
    </row>
    <row r="274" spans="1:25" s="305" customFormat="1" ht="76.5" customHeight="1">
      <c r="A274" s="295" t="s">
        <v>1866</v>
      </c>
      <c r="B274" s="296" t="s">
        <v>32</v>
      </c>
      <c r="C274" s="297" t="s">
        <v>2584</v>
      </c>
      <c r="D274" s="297" t="s">
        <v>2552</v>
      </c>
      <c r="E274" s="297" t="s">
        <v>2585</v>
      </c>
      <c r="F274" s="3" t="s">
        <v>2105</v>
      </c>
      <c r="G274" s="298" t="s">
        <v>364</v>
      </c>
      <c r="H274" s="299"/>
      <c r="I274" s="300" t="s">
        <v>78</v>
      </c>
      <c r="J274" s="296" t="s">
        <v>276</v>
      </c>
      <c r="K274" s="301" t="s">
        <v>2286</v>
      </c>
      <c r="L274" s="296" t="s">
        <v>277</v>
      </c>
      <c r="M274" s="300" t="s">
        <v>275</v>
      </c>
      <c r="N274" s="302" t="s">
        <v>2287</v>
      </c>
      <c r="O274" s="3" t="s">
        <v>337</v>
      </c>
      <c r="P274" s="307" t="s">
        <v>267</v>
      </c>
      <c r="Q274" s="307" t="s">
        <v>378</v>
      </c>
      <c r="R274" s="303">
        <v>1</v>
      </c>
      <c r="S274" s="304">
        <v>60000</v>
      </c>
      <c r="T274" s="308">
        <f t="shared" si="10"/>
        <v>60000</v>
      </c>
      <c r="U274" s="309">
        <f t="shared" si="11"/>
        <v>67200</v>
      </c>
      <c r="V274" s="295"/>
      <c r="W274" s="295" t="s">
        <v>1973</v>
      </c>
      <c r="X274" s="295"/>
      <c r="Y274" s="305" t="s">
        <v>2708</v>
      </c>
    </row>
    <row r="275" spans="1:25" s="305" customFormat="1" ht="76.5" customHeight="1">
      <c r="A275" s="295" t="s">
        <v>1867</v>
      </c>
      <c r="B275" s="296" t="s">
        <v>32</v>
      </c>
      <c r="C275" s="297" t="s">
        <v>2540</v>
      </c>
      <c r="D275" s="297" t="s">
        <v>2511</v>
      </c>
      <c r="E275" s="297" t="s">
        <v>2541</v>
      </c>
      <c r="F275" s="3" t="s">
        <v>2106</v>
      </c>
      <c r="G275" s="298" t="s">
        <v>364</v>
      </c>
      <c r="H275" s="299"/>
      <c r="I275" s="300" t="s">
        <v>78</v>
      </c>
      <c r="J275" s="296" t="s">
        <v>276</v>
      </c>
      <c r="K275" s="301" t="s">
        <v>2286</v>
      </c>
      <c r="L275" s="296" t="s">
        <v>277</v>
      </c>
      <c r="M275" s="300" t="s">
        <v>275</v>
      </c>
      <c r="N275" s="302" t="s">
        <v>2287</v>
      </c>
      <c r="O275" s="3" t="s">
        <v>337</v>
      </c>
      <c r="P275" s="307" t="s">
        <v>267</v>
      </c>
      <c r="Q275" s="307" t="s">
        <v>378</v>
      </c>
      <c r="R275" s="303">
        <v>15</v>
      </c>
      <c r="S275" s="304">
        <v>2800</v>
      </c>
      <c r="T275" s="308">
        <f t="shared" si="10"/>
        <v>42000</v>
      </c>
      <c r="U275" s="309">
        <f t="shared" si="11"/>
        <v>47040.00000000001</v>
      </c>
      <c r="V275" s="295"/>
      <c r="W275" s="295" t="s">
        <v>1973</v>
      </c>
      <c r="X275" s="295"/>
      <c r="Y275" s="305" t="s">
        <v>2708</v>
      </c>
    </row>
    <row r="276" spans="1:25" s="305" customFormat="1" ht="76.5" customHeight="1">
      <c r="A276" s="295" t="s">
        <v>1868</v>
      </c>
      <c r="B276" s="296" t="s">
        <v>32</v>
      </c>
      <c r="C276" s="297" t="s">
        <v>2648</v>
      </c>
      <c r="D276" s="297" t="s">
        <v>2465</v>
      </c>
      <c r="E276" s="297" t="s">
        <v>2649</v>
      </c>
      <c r="F276" s="3" t="s">
        <v>2107</v>
      </c>
      <c r="G276" s="298" t="s">
        <v>364</v>
      </c>
      <c r="H276" s="299"/>
      <c r="I276" s="300" t="s">
        <v>78</v>
      </c>
      <c r="J276" s="296" t="s">
        <v>276</v>
      </c>
      <c r="K276" s="301" t="s">
        <v>2286</v>
      </c>
      <c r="L276" s="296" t="s">
        <v>277</v>
      </c>
      <c r="M276" s="300" t="s">
        <v>275</v>
      </c>
      <c r="N276" s="302" t="s">
        <v>2287</v>
      </c>
      <c r="O276" s="3" t="s">
        <v>337</v>
      </c>
      <c r="P276" s="307" t="s">
        <v>267</v>
      </c>
      <c r="Q276" s="307" t="s">
        <v>378</v>
      </c>
      <c r="R276" s="303">
        <v>2</v>
      </c>
      <c r="S276" s="304">
        <v>4500</v>
      </c>
      <c r="T276" s="308">
        <f t="shared" si="10"/>
        <v>9000</v>
      </c>
      <c r="U276" s="309">
        <f t="shared" si="11"/>
        <v>10080.000000000002</v>
      </c>
      <c r="V276" s="295"/>
      <c r="W276" s="295" t="s">
        <v>1973</v>
      </c>
      <c r="X276" s="295"/>
      <c r="Y276" s="305" t="s">
        <v>2708</v>
      </c>
    </row>
    <row r="277" spans="1:25" s="305" customFormat="1" ht="76.5" customHeight="1">
      <c r="A277" s="295" t="s">
        <v>1869</v>
      </c>
      <c r="B277" s="296" t="s">
        <v>32</v>
      </c>
      <c r="C277" s="297" t="s">
        <v>2648</v>
      </c>
      <c r="D277" s="297" t="s">
        <v>2465</v>
      </c>
      <c r="E277" s="297" t="s">
        <v>2649</v>
      </c>
      <c r="F277" s="3" t="s">
        <v>2108</v>
      </c>
      <c r="G277" s="298" t="s">
        <v>364</v>
      </c>
      <c r="H277" s="299"/>
      <c r="I277" s="300" t="s">
        <v>78</v>
      </c>
      <c r="J277" s="296" t="s">
        <v>276</v>
      </c>
      <c r="K277" s="301" t="s">
        <v>2286</v>
      </c>
      <c r="L277" s="296" t="s">
        <v>277</v>
      </c>
      <c r="M277" s="300" t="s">
        <v>275</v>
      </c>
      <c r="N277" s="302" t="s">
        <v>2287</v>
      </c>
      <c r="O277" s="3" t="s">
        <v>337</v>
      </c>
      <c r="P277" s="307" t="s">
        <v>267</v>
      </c>
      <c r="Q277" s="307" t="s">
        <v>378</v>
      </c>
      <c r="R277" s="303">
        <v>2</v>
      </c>
      <c r="S277" s="304">
        <v>3500</v>
      </c>
      <c r="T277" s="308">
        <f t="shared" si="10"/>
        <v>7000</v>
      </c>
      <c r="U277" s="309">
        <f t="shared" si="11"/>
        <v>7840.000000000001</v>
      </c>
      <c r="V277" s="295"/>
      <c r="W277" s="295" t="s">
        <v>1973</v>
      </c>
      <c r="X277" s="295"/>
      <c r="Y277" s="305" t="s">
        <v>2708</v>
      </c>
    </row>
    <row r="278" spans="1:25" s="305" customFormat="1" ht="76.5" customHeight="1">
      <c r="A278" s="295" t="s">
        <v>1870</v>
      </c>
      <c r="B278" s="296" t="s">
        <v>32</v>
      </c>
      <c r="C278" s="297" t="s">
        <v>2638</v>
      </c>
      <c r="D278" s="297" t="s">
        <v>2496</v>
      </c>
      <c r="E278" s="297" t="s">
        <v>2639</v>
      </c>
      <c r="F278" s="3" t="s">
        <v>2109</v>
      </c>
      <c r="G278" s="298" t="s">
        <v>364</v>
      </c>
      <c r="H278" s="299"/>
      <c r="I278" s="300" t="s">
        <v>78</v>
      </c>
      <c r="J278" s="296" t="s">
        <v>276</v>
      </c>
      <c r="K278" s="301" t="s">
        <v>2286</v>
      </c>
      <c r="L278" s="296" t="s">
        <v>277</v>
      </c>
      <c r="M278" s="300" t="s">
        <v>275</v>
      </c>
      <c r="N278" s="302" t="s">
        <v>2287</v>
      </c>
      <c r="O278" s="3" t="s">
        <v>337</v>
      </c>
      <c r="P278" s="307" t="s">
        <v>267</v>
      </c>
      <c r="Q278" s="307" t="s">
        <v>378</v>
      </c>
      <c r="R278" s="303">
        <v>2</v>
      </c>
      <c r="S278" s="304">
        <v>4500</v>
      </c>
      <c r="T278" s="308">
        <f t="shared" si="10"/>
        <v>9000</v>
      </c>
      <c r="U278" s="309">
        <f t="shared" si="11"/>
        <v>10080.000000000002</v>
      </c>
      <c r="V278" s="295"/>
      <c r="W278" s="295" t="s">
        <v>1973</v>
      </c>
      <c r="X278" s="295"/>
      <c r="Y278" s="305" t="s">
        <v>2708</v>
      </c>
    </row>
    <row r="279" spans="1:25" s="305" customFormat="1" ht="76.5" customHeight="1">
      <c r="A279" s="295" t="s">
        <v>1871</v>
      </c>
      <c r="B279" s="296" t="s">
        <v>32</v>
      </c>
      <c r="C279" s="297" t="s">
        <v>2650</v>
      </c>
      <c r="D279" s="297" t="s">
        <v>2496</v>
      </c>
      <c r="E279" s="297" t="s">
        <v>2651</v>
      </c>
      <c r="F279" s="3" t="s">
        <v>2110</v>
      </c>
      <c r="G279" s="298" t="s">
        <v>364</v>
      </c>
      <c r="H279" s="299"/>
      <c r="I279" s="300" t="s">
        <v>78</v>
      </c>
      <c r="J279" s="296" t="s">
        <v>276</v>
      </c>
      <c r="K279" s="301" t="s">
        <v>2286</v>
      </c>
      <c r="L279" s="296" t="s">
        <v>277</v>
      </c>
      <c r="M279" s="300" t="s">
        <v>275</v>
      </c>
      <c r="N279" s="302" t="s">
        <v>2287</v>
      </c>
      <c r="O279" s="3" t="s">
        <v>337</v>
      </c>
      <c r="P279" s="307" t="s">
        <v>267</v>
      </c>
      <c r="Q279" s="307" t="s">
        <v>378</v>
      </c>
      <c r="R279" s="303">
        <v>2</v>
      </c>
      <c r="S279" s="304">
        <v>13000</v>
      </c>
      <c r="T279" s="308">
        <f t="shared" si="10"/>
        <v>26000</v>
      </c>
      <c r="U279" s="309">
        <f t="shared" si="11"/>
        <v>29120.000000000004</v>
      </c>
      <c r="V279" s="295"/>
      <c r="W279" s="295" t="s">
        <v>1973</v>
      </c>
      <c r="X279" s="295"/>
      <c r="Y279" s="305" t="s">
        <v>2708</v>
      </c>
    </row>
    <row r="280" spans="1:25" s="305" customFormat="1" ht="76.5" customHeight="1">
      <c r="A280" s="295" t="s">
        <v>1872</v>
      </c>
      <c r="B280" s="296" t="s">
        <v>32</v>
      </c>
      <c r="C280" s="297" t="s">
        <v>2590</v>
      </c>
      <c r="D280" s="297" t="s">
        <v>2591</v>
      </c>
      <c r="E280" s="297" t="s">
        <v>2592</v>
      </c>
      <c r="F280" s="3" t="s">
        <v>2111</v>
      </c>
      <c r="G280" s="298" t="s">
        <v>364</v>
      </c>
      <c r="H280" s="299"/>
      <c r="I280" s="300" t="s">
        <v>78</v>
      </c>
      <c r="J280" s="296" t="s">
        <v>276</v>
      </c>
      <c r="K280" s="301" t="s">
        <v>2286</v>
      </c>
      <c r="L280" s="296" t="s">
        <v>277</v>
      </c>
      <c r="M280" s="300" t="s">
        <v>275</v>
      </c>
      <c r="N280" s="302" t="s">
        <v>2287</v>
      </c>
      <c r="O280" s="3" t="s">
        <v>337</v>
      </c>
      <c r="P280" s="307" t="s">
        <v>267</v>
      </c>
      <c r="Q280" s="307" t="s">
        <v>378</v>
      </c>
      <c r="R280" s="303">
        <v>2</v>
      </c>
      <c r="S280" s="304">
        <v>5500</v>
      </c>
      <c r="T280" s="308">
        <f t="shared" si="10"/>
        <v>11000</v>
      </c>
      <c r="U280" s="309">
        <f t="shared" si="11"/>
        <v>12320.000000000002</v>
      </c>
      <c r="V280" s="295"/>
      <c r="W280" s="295" t="s">
        <v>1973</v>
      </c>
      <c r="X280" s="295"/>
      <c r="Y280" s="305" t="s">
        <v>2708</v>
      </c>
    </row>
    <row r="281" spans="1:25" s="305" customFormat="1" ht="76.5" customHeight="1">
      <c r="A281" s="295" t="s">
        <v>1873</v>
      </c>
      <c r="B281" s="296" t="s">
        <v>32</v>
      </c>
      <c r="C281" s="297" t="s">
        <v>2593</v>
      </c>
      <c r="D281" s="297" t="s">
        <v>2594</v>
      </c>
      <c r="E281" s="297" t="s">
        <v>2595</v>
      </c>
      <c r="F281" s="3" t="s">
        <v>2112</v>
      </c>
      <c r="G281" s="298" t="s">
        <v>364</v>
      </c>
      <c r="H281" s="299"/>
      <c r="I281" s="300" t="s">
        <v>78</v>
      </c>
      <c r="J281" s="296" t="s">
        <v>276</v>
      </c>
      <c r="K281" s="301" t="s">
        <v>2286</v>
      </c>
      <c r="L281" s="296" t="s">
        <v>277</v>
      </c>
      <c r="M281" s="300" t="s">
        <v>275</v>
      </c>
      <c r="N281" s="302" t="s">
        <v>2287</v>
      </c>
      <c r="O281" s="3" t="s">
        <v>337</v>
      </c>
      <c r="P281" s="307" t="s">
        <v>267</v>
      </c>
      <c r="Q281" s="307" t="s">
        <v>378</v>
      </c>
      <c r="R281" s="303">
        <v>1</v>
      </c>
      <c r="S281" s="304">
        <v>95000</v>
      </c>
      <c r="T281" s="308">
        <f t="shared" si="10"/>
        <v>95000</v>
      </c>
      <c r="U281" s="309">
        <f t="shared" si="11"/>
        <v>106400.00000000001</v>
      </c>
      <c r="V281" s="295"/>
      <c r="W281" s="295" t="s">
        <v>1973</v>
      </c>
      <c r="X281" s="295"/>
      <c r="Y281" s="305" t="s">
        <v>2708</v>
      </c>
    </row>
    <row r="282" spans="1:25" s="305" customFormat="1" ht="76.5" customHeight="1">
      <c r="A282" s="295" t="s">
        <v>1874</v>
      </c>
      <c r="B282" s="296" t="s">
        <v>32</v>
      </c>
      <c r="C282" s="297" t="s">
        <v>2652</v>
      </c>
      <c r="D282" s="297" t="s">
        <v>2594</v>
      </c>
      <c r="E282" s="297" t="s">
        <v>2653</v>
      </c>
      <c r="F282" s="3" t="s">
        <v>2113</v>
      </c>
      <c r="G282" s="298" t="s">
        <v>364</v>
      </c>
      <c r="H282" s="299"/>
      <c r="I282" s="300" t="s">
        <v>78</v>
      </c>
      <c r="J282" s="296" t="s">
        <v>276</v>
      </c>
      <c r="K282" s="301" t="s">
        <v>2286</v>
      </c>
      <c r="L282" s="296" t="s">
        <v>277</v>
      </c>
      <c r="M282" s="300" t="s">
        <v>275</v>
      </c>
      <c r="N282" s="302" t="s">
        <v>2287</v>
      </c>
      <c r="O282" s="3" t="s">
        <v>337</v>
      </c>
      <c r="P282" s="307" t="s">
        <v>267</v>
      </c>
      <c r="Q282" s="307" t="s">
        <v>378</v>
      </c>
      <c r="R282" s="303">
        <v>1</v>
      </c>
      <c r="S282" s="304">
        <v>75000</v>
      </c>
      <c r="T282" s="308">
        <f t="shared" si="10"/>
        <v>75000</v>
      </c>
      <c r="U282" s="309">
        <f t="shared" si="11"/>
        <v>84000.00000000001</v>
      </c>
      <c r="V282" s="295"/>
      <c r="W282" s="295" t="s">
        <v>1973</v>
      </c>
      <c r="X282" s="295"/>
      <c r="Y282" s="305" t="s">
        <v>2708</v>
      </c>
    </row>
    <row r="283" spans="1:25" s="305" customFormat="1" ht="76.5" customHeight="1">
      <c r="A283" s="295" t="s">
        <v>1875</v>
      </c>
      <c r="B283" s="296" t="s">
        <v>32</v>
      </c>
      <c r="C283" s="297" t="s">
        <v>2642</v>
      </c>
      <c r="D283" s="297" t="s">
        <v>240</v>
      </c>
      <c r="E283" s="297" t="s">
        <v>2643</v>
      </c>
      <c r="F283" s="3" t="s">
        <v>2114</v>
      </c>
      <c r="G283" s="298" t="s">
        <v>364</v>
      </c>
      <c r="H283" s="299"/>
      <c r="I283" s="300" t="s">
        <v>78</v>
      </c>
      <c r="J283" s="296" t="s">
        <v>276</v>
      </c>
      <c r="K283" s="301" t="s">
        <v>2286</v>
      </c>
      <c r="L283" s="296" t="s">
        <v>277</v>
      </c>
      <c r="M283" s="300" t="s">
        <v>275</v>
      </c>
      <c r="N283" s="302" t="s">
        <v>2287</v>
      </c>
      <c r="O283" s="3" t="s">
        <v>337</v>
      </c>
      <c r="P283" s="307" t="s">
        <v>267</v>
      </c>
      <c r="Q283" s="307" t="s">
        <v>378</v>
      </c>
      <c r="R283" s="303">
        <v>2</v>
      </c>
      <c r="S283" s="304">
        <v>2000</v>
      </c>
      <c r="T283" s="308">
        <f t="shared" si="10"/>
        <v>4000</v>
      </c>
      <c r="U283" s="309">
        <f t="shared" si="11"/>
        <v>4480</v>
      </c>
      <c r="V283" s="295"/>
      <c r="W283" s="295" t="s">
        <v>1973</v>
      </c>
      <c r="X283" s="295"/>
      <c r="Y283" s="305" t="s">
        <v>2708</v>
      </c>
    </row>
    <row r="284" spans="1:25" s="305" customFormat="1" ht="76.5" customHeight="1">
      <c r="A284" s="295" t="s">
        <v>1876</v>
      </c>
      <c r="B284" s="296" t="s">
        <v>32</v>
      </c>
      <c r="C284" s="297" t="s">
        <v>2642</v>
      </c>
      <c r="D284" s="297" t="s">
        <v>240</v>
      </c>
      <c r="E284" s="297" t="s">
        <v>2643</v>
      </c>
      <c r="F284" s="3" t="s">
        <v>2114</v>
      </c>
      <c r="G284" s="298" t="s">
        <v>364</v>
      </c>
      <c r="H284" s="299"/>
      <c r="I284" s="300" t="s">
        <v>78</v>
      </c>
      <c r="J284" s="296" t="s">
        <v>276</v>
      </c>
      <c r="K284" s="301" t="s">
        <v>2286</v>
      </c>
      <c r="L284" s="296" t="s">
        <v>277</v>
      </c>
      <c r="M284" s="300" t="s">
        <v>275</v>
      </c>
      <c r="N284" s="302" t="s">
        <v>2287</v>
      </c>
      <c r="O284" s="3" t="s">
        <v>337</v>
      </c>
      <c r="P284" s="307" t="s">
        <v>267</v>
      </c>
      <c r="Q284" s="307" t="s">
        <v>378</v>
      </c>
      <c r="R284" s="303">
        <v>2</v>
      </c>
      <c r="S284" s="304">
        <v>1000</v>
      </c>
      <c r="T284" s="308">
        <f t="shared" si="10"/>
        <v>2000</v>
      </c>
      <c r="U284" s="309">
        <f t="shared" si="11"/>
        <v>2240</v>
      </c>
      <c r="V284" s="295"/>
      <c r="W284" s="295" t="s">
        <v>1973</v>
      </c>
      <c r="X284" s="295"/>
      <c r="Y284" s="305" t="s">
        <v>2708</v>
      </c>
    </row>
    <row r="285" spans="1:25" s="305" customFormat="1" ht="76.5" customHeight="1">
      <c r="A285" s="295" t="s">
        <v>1877</v>
      </c>
      <c r="B285" s="296" t="s">
        <v>32</v>
      </c>
      <c r="C285" s="297" t="s">
        <v>2501</v>
      </c>
      <c r="D285" s="297" t="s">
        <v>252</v>
      </c>
      <c r="E285" s="297" t="s">
        <v>2502</v>
      </c>
      <c r="F285" s="3" t="s">
        <v>2115</v>
      </c>
      <c r="G285" s="298" t="s">
        <v>364</v>
      </c>
      <c r="H285" s="299"/>
      <c r="I285" s="300" t="s">
        <v>78</v>
      </c>
      <c r="J285" s="296" t="s">
        <v>276</v>
      </c>
      <c r="K285" s="301" t="s">
        <v>2286</v>
      </c>
      <c r="L285" s="296" t="s">
        <v>277</v>
      </c>
      <c r="M285" s="300" t="s">
        <v>275</v>
      </c>
      <c r="N285" s="302" t="s">
        <v>2287</v>
      </c>
      <c r="O285" s="3" t="s">
        <v>337</v>
      </c>
      <c r="P285" s="307" t="s">
        <v>267</v>
      </c>
      <c r="Q285" s="307" t="s">
        <v>378</v>
      </c>
      <c r="R285" s="303">
        <v>1</v>
      </c>
      <c r="S285" s="304">
        <v>80000</v>
      </c>
      <c r="T285" s="308">
        <f t="shared" si="10"/>
        <v>80000</v>
      </c>
      <c r="U285" s="309">
        <f t="shared" si="11"/>
        <v>89600.00000000001</v>
      </c>
      <c r="V285" s="295"/>
      <c r="W285" s="295" t="s">
        <v>1973</v>
      </c>
      <c r="X285" s="295"/>
      <c r="Y285" s="305" t="s">
        <v>2708</v>
      </c>
    </row>
    <row r="286" spans="1:25" s="305" customFormat="1" ht="76.5" customHeight="1">
      <c r="A286" s="295" t="s">
        <v>1878</v>
      </c>
      <c r="B286" s="296" t="s">
        <v>32</v>
      </c>
      <c r="C286" s="297" t="s">
        <v>2654</v>
      </c>
      <c r="D286" s="297" t="s">
        <v>2511</v>
      </c>
      <c r="E286" s="297" t="s">
        <v>2655</v>
      </c>
      <c r="F286" s="3" t="s">
        <v>2116</v>
      </c>
      <c r="G286" s="298" t="s">
        <v>364</v>
      </c>
      <c r="H286" s="299"/>
      <c r="I286" s="300" t="s">
        <v>78</v>
      </c>
      <c r="J286" s="296" t="s">
        <v>276</v>
      </c>
      <c r="K286" s="301" t="s">
        <v>2286</v>
      </c>
      <c r="L286" s="296" t="s">
        <v>277</v>
      </c>
      <c r="M286" s="300" t="s">
        <v>275</v>
      </c>
      <c r="N286" s="302" t="s">
        <v>2287</v>
      </c>
      <c r="O286" s="3" t="s">
        <v>337</v>
      </c>
      <c r="P286" s="307" t="s">
        <v>267</v>
      </c>
      <c r="Q286" s="307" t="s">
        <v>378</v>
      </c>
      <c r="R286" s="303">
        <v>10</v>
      </c>
      <c r="S286" s="304">
        <v>17500</v>
      </c>
      <c r="T286" s="308">
        <f t="shared" si="10"/>
        <v>175000</v>
      </c>
      <c r="U286" s="309">
        <f t="shared" si="11"/>
        <v>196000.00000000003</v>
      </c>
      <c r="V286" s="295"/>
      <c r="W286" s="295" t="s">
        <v>1973</v>
      </c>
      <c r="X286" s="295"/>
      <c r="Y286" s="305" t="s">
        <v>2708</v>
      </c>
    </row>
    <row r="287" spans="1:25" s="305" customFormat="1" ht="76.5" customHeight="1">
      <c r="A287" s="295" t="s">
        <v>1879</v>
      </c>
      <c r="B287" s="296" t="s">
        <v>32</v>
      </c>
      <c r="C287" s="297" t="s">
        <v>2656</v>
      </c>
      <c r="D287" s="297" t="s">
        <v>2657</v>
      </c>
      <c r="E287" s="297" t="s">
        <v>2658</v>
      </c>
      <c r="F287" s="3" t="s">
        <v>2117</v>
      </c>
      <c r="G287" s="298" t="s">
        <v>364</v>
      </c>
      <c r="H287" s="299"/>
      <c r="I287" s="300" t="s">
        <v>78</v>
      </c>
      <c r="J287" s="296" t="s">
        <v>276</v>
      </c>
      <c r="K287" s="301" t="s">
        <v>2286</v>
      </c>
      <c r="L287" s="296" t="s">
        <v>277</v>
      </c>
      <c r="M287" s="300" t="s">
        <v>275</v>
      </c>
      <c r="N287" s="302" t="s">
        <v>2287</v>
      </c>
      <c r="O287" s="3" t="s">
        <v>337</v>
      </c>
      <c r="P287" s="307" t="s">
        <v>267</v>
      </c>
      <c r="Q287" s="307" t="s">
        <v>378</v>
      </c>
      <c r="R287" s="303">
        <v>12</v>
      </c>
      <c r="S287" s="304">
        <v>17500</v>
      </c>
      <c r="T287" s="308">
        <f t="shared" si="10"/>
        <v>210000</v>
      </c>
      <c r="U287" s="309">
        <f t="shared" si="11"/>
        <v>235200.00000000003</v>
      </c>
      <c r="V287" s="295"/>
      <c r="W287" s="295" t="s">
        <v>1973</v>
      </c>
      <c r="X287" s="295"/>
      <c r="Y287" s="305" t="s">
        <v>2708</v>
      </c>
    </row>
    <row r="288" spans="1:25" s="305" customFormat="1" ht="76.5" customHeight="1">
      <c r="A288" s="295" t="s">
        <v>1880</v>
      </c>
      <c r="B288" s="296" t="s">
        <v>32</v>
      </c>
      <c r="C288" s="297" t="s">
        <v>2659</v>
      </c>
      <c r="D288" s="297" t="s">
        <v>2657</v>
      </c>
      <c r="E288" s="297" t="s">
        <v>2660</v>
      </c>
      <c r="F288" s="3" t="s">
        <v>2118</v>
      </c>
      <c r="G288" s="298" t="s">
        <v>364</v>
      </c>
      <c r="H288" s="299"/>
      <c r="I288" s="300" t="s">
        <v>78</v>
      </c>
      <c r="J288" s="296" t="s">
        <v>276</v>
      </c>
      <c r="K288" s="301" t="s">
        <v>2286</v>
      </c>
      <c r="L288" s="296" t="s">
        <v>277</v>
      </c>
      <c r="M288" s="300" t="s">
        <v>275</v>
      </c>
      <c r="N288" s="302" t="s">
        <v>2287</v>
      </c>
      <c r="O288" s="3" t="s">
        <v>337</v>
      </c>
      <c r="P288" s="307" t="s">
        <v>267</v>
      </c>
      <c r="Q288" s="307" t="s">
        <v>378</v>
      </c>
      <c r="R288" s="303">
        <v>12</v>
      </c>
      <c r="S288" s="304">
        <v>17500</v>
      </c>
      <c r="T288" s="308">
        <f t="shared" si="10"/>
        <v>210000</v>
      </c>
      <c r="U288" s="309">
        <f t="shared" si="11"/>
        <v>235200.00000000003</v>
      </c>
      <c r="V288" s="295"/>
      <c r="W288" s="295" t="s">
        <v>1973</v>
      </c>
      <c r="X288" s="295"/>
      <c r="Y288" s="305" t="s">
        <v>2708</v>
      </c>
    </row>
    <row r="289" spans="1:25" s="305" customFormat="1" ht="76.5" customHeight="1">
      <c r="A289" s="295" t="s">
        <v>1881</v>
      </c>
      <c r="B289" s="296" t="s">
        <v>32</v>
      </c>
      <c r="C289" s="297" t="s">
        <v>2433</v>
      </c>
      <c r="D289" s="297" t="s">
        <v>2434</v>
      </c>
      <c r="E289" s="297" t="s">
        <v>2435</v>
      </c>
      <c r="F289" s="3" t="s">
        <v>2119</v>
      </c>
      <c r="G289" s="298" t="s">
        <v>364</v>
      </c>
      <c r="H289" s="299"/>
      <c r="I289" s="300" t="s">
        <v>78</v>
      </c>
      <c r="J289" s="296" t="s">
        <v>276</v>
      </c>
      <c r="K289" s="301" t="s">
        <v>2286</v>
      </c>
      <c r="L289" s="296" t="s">
        <v>277</v>
      </c>
      <c r="M289" s="300" t="s">
        <v>275</v>
      </c>
      <c r="N289" s="302" t="s">
        <v>2287</v>
      </c>
      <c r="O289" s="3" t="s">
        <v>337</v>
      </c>
      <c r="P289" s="307" t="s">
        <v>267</v>
      </c>
      <c r="Q289" s="307" t="s">
        <v>378</v>
      </c>
      <c r="R289" s="303">
        <v>2</v>
      </c>
      <c r="S289" s="304">
        <v>45000</v>
      </c>
      <c r="T289" s="308">
        <f t="shared" si="10"/>
        <v>90000</v>
      </c>
      <c r="U289" s="309">
        <f t="shared" si="11"/>
        <v>100800.00000000001</v>
      </c>
      <c r="V289" s="295"/>
      <c r="W289" s="295" t="s">
        <v>1973</v>
      </c>
      <c r="X289" s="295"/>
      <c r="Y289" s="305" t="s">
        <v>2708</v>
      </c>
    </row>
    <row r="290" spans="1:25" s="305" customFormat="1" ht="76.5" customHeight="1">
      <c r="A290" s="295" t="s">
        <v>1882</v>
      </c>
      <c r="B290" s="296" t="s">
        <v>32</v>
      </c>
      <c r="C290" s="297" t="s">
        <v>2607</v>
      </c>
      <c r="D290" s="297" t="s">
        <v>2608</v>
      </c>
      <c r="E290" s="297" t="s">
        <v>2661</v>
      </c>
      <c r="F290" s="3" t="s">
        <v>2120</v>
      </c>
      <c r="G290" s="298" t="s">
        <v>364</v>
      </c>
      <c r="H290" s="299"/>
      <c r="I290" s="300" t="s">
        <v>78</v>
      </c>
      <c r="J290" s="296" t="s">
        <v>276</v>
      </c>
      <c r="K290" s="301" t="s">
        <v>2286</v>
      </c>
      <c r="L290" s="296" t="s">
        <v>277</v>
      </c>
      <c r="M290" s="300" t="s">
        <v>275</v>
      </c>
      <c r="N290" s="302" t="s">
        <v>2287</v>
      </c>
      <c r="O290" s="3" t="s">
        <v>337</v>
      </c>
      <c r="P290" s="307" t="s">
        <v>267</v>
      </c>
      <c r="Q290" s="307" t="s">
        <v>378</v>
      </c>
      <c r="R290" s="303">
        <v>1</v>
      </c>
      <c r="S290" s="304">
        <v>40000</v>
      </c>
      <c r="T290" s="308">
        <f t="shared" si="10"/>
        <v>40000</v>
      </c>
      <c r="U290" s="309">
        <f t="shared" si="11"/>
        <v>44800.00000000001</v>
      </c>
      <c r="V290" s="295"/>
      <c r="W290" s="295" t="s">
        <v>1973</v>
      </c>
      <c r="X290" s="295"/>
      <c r="Y290" s="305" t="s">
        <v>2708</v>
      </c>
    </row>
    <row r="291" spans="1:25" s="325" customFormat="1" ht="76.5" customHeight="1">
      <c r="A291" s="310" t="s">
        <v>1883</v>
      </c>
      <c r="B291" s="311" t="s">
        <v>32</v>
      </c>
      <c r="C291" s="312" t="s">
        <v>2610</v>
      </c>
      <c r="D291" s="312" t="s">
        <v>253</v>
      </c>
      <c r="E291" s="312" t="s">
        <v>2611</v>
      </c>
      <c r="F291" s="313" t="s">
        <v>2121</v>
      </c>
      <c r="G291" s="314" t="s">
        <v>364</v>
      </c>
      <c r="H291" s="315"/>
      <c r="I291" s="316" t="s">
        <v>78</v>
      </c>
      <c r="J291" s="311" t="s">
        <v>276</v>
      </c>
      <c r="K291" s="317" t="s">
        <v>2286</v>
      </c>
      <c r="L291" s="311" t="s">
        <v>277</v>
      </c>
      <c r="M291" s="316" t="s">
        <v>275</v>
      </c>
      <c r="N291" s="318" t="s">
        <v>2287</v>
      </c>
      <c r="O291" s="313" t="s">
        <v>337</v>
      </c>
      <c r="P291" s="319" t="s">
        <v>267</v>
      </c>
      <c r="Q291" s="319" t="s">
        <v>378</v>
      </c>
      <c r="R291" s="321">
        <v>1</v>
      </c>
      <c r="S291" s="322">
        <v>200000</v>
      </c>
      <c r="T291" s="323">
        <f t="shared" si="10"/>
        <v>200000</v>
      </c>
      <c r="U291" s="324">
        <f t="shared" si="11"/>
        <v>224000.00000000003</v>
      </c>
      <c r="V291" s="310"/>
      <c r="W291" s="310" t="s">
        <v>1973</v>
      </c>
      <c r="X291" s="310"/>
      <c r="Y291" s="305" t="s">
        <v>2708</v>
      </c>
    </row>
    <row r="292" spans="1:24" s="305" customFormat="1" ht="76.5" customHeight="1">
      <c r="A292" s="295" t="s">
        <v>1884</v>
      </c>
      <c r="B292" s="296" t="s">
        <v>32</v>
      </c>
      <c r="C292" s="297" t="s">
        <v>2646</v>
      </c>
      <c r="D292" s="297" t="s">
        <v>2383</v>
      </c>
      <c r="E292" s="297" t="s">
        <v>2647</v>
      </c>
      <c r="F292" s="3" t="s">
        <v>2122</v>
      </c>
      <c r="G292" s="298" t="s">
        <v>364</v>
      </c>
      <c r="H292" s="299"/>
      <c r="I292" s="300" t="s">
        <v>78</v>
      </c>
      <c r="J292" s="296" t="s">
        <v>276</v>
      </c>
      <c r="K292" s="301" t="s">
        <v>2286</v>
      </c>
      <c r="L292" s="296" t="s">
        <v>277</v>
      </c>
      <c r="M292" s="300" t="s">
        <v>275</v>
      </c>
      <c r="N292" s="302" t="s">
        <v>2287</v>
      </c>
      <c r="O292" s="3" t="s">
        <v>337</v>
      </c>
      <c r="P292" s="307" t="s">
        <v>267</v>
      </c>
      <c r="Q292" s="307" t="s">
        <v>378</v>
      </c>
      <c r="R292" s="303">
        <v>18</v>
      </c>
      <c r="S292" s="304">
        <v>35500</v>
      </c>
      <c r="T292" s="308">
        <f t="shared" si="10"/>
        <v>639000</v>
      </c>
      <c r="U292" s="309">
        <f t="shared" si="11"/>
        <v>715680.0000000001</v>
      </c>
      <c r="V292" s="295"/>
      <c r="W292" s="295" t="s">
        <v>1973</v>
      </c>
      <c r="X292" s="295"/>
    </row>
    <row r="293" spans="1:24" s="305" customFormat="1" ht="76.5" customHeight="1">
      <c r="A293" s="295" t="s">
        <v>1885</v>
      </c>
      <c r="B293" s="296" t="s">
        <v>32</v>
      </c>
      <c r="C293" s="297" t="s">
        <v>2646</v>
      </c>
      <c r="D293" s="297" t="s">
        <v>2383</v>
      </c>
      <c r="E293" s="297" t="s">
        <v>2647</v>
      </c>
      <c r="F293" s="3" t="s">
        <v>2123</v>
      </c>
      <c r="G293" s="298" t="s">
        <v>364</v>
      </c>
      <c r="H293" s="299"/>
      <c r="I293" s="300" t="s">
        <v>78</v>
      </c>
      <c r="J293" s="296" t="s">
        <v>276</v>
      </c>
      <c r="K293" s="301" t="s">
        <v>2286</v>
      </c>
      <c r="L293" s="296" t="s">
        <v>277</v>
      </c>
      <c r="M293" s="300" t="s">
        <v>275</v>
      </c>
      <c r="N293" s="302" t="s">
        <v>2287</v>
      </c>
      <c r="O293" s="3" t="s">
        <v>337</v>
      </c>
      <c r="P293" s="307" t="s">
        <v>267</v>
      </c>
      <c r="Q293" s="307" t="s">
        <v>378</v>
      </c>
      <c r="R293" s="303">
        <v>12</v>
      </c>
      <c r="S293" s="304">
        <v>35500</v>
      </c>
      <c r="T293" s="308">
        <f t="shared" si="10"/>
        <v>426000</v>
      </c>
      <c r="U293" s="309">
        <f t="shared" si="11"/>
        <v>477120.00000000006</v>
      </c>
      <c r="V293" s="295"/>
      <c r="W293" s="295" t="s">
        <v>1973</v>
      </c>
      <c r="X293" s="295"/>
    </row>
    <row r="294" spans="1:24" s="305" customFormat="1" ht="76.5" customHeight="1">
      <c r="A294" s="295" t="s">
        <v>1886</v>
      </c>
      <c r="B294" s="296" t="s">
        <v>32</v>
      </c>
      <c r="C294" s="297" t="s">
        <v>2415</v>
      </c>
      <c r="D294" s="297" t="s">
        <v>2416</v>
      </c>
      <c r="E294" s="297" t="s">
        <v>2417</v>
      </c>
      <c r="F294" s="3" t="s">
        <v>2124</v>
      </c>
      <c r="G294" s="298" t="s">
        <v>364</v>
      </c>
      <c r="H294" s="299"/>
      <c r="I294" s="300" t="s">
        <v>78</v>
      </c>
      <c r="J294" s="296" t="s">
        <v>276</v>
      </c>
      <c r="K294" s="301" t="s">
        <v>2286</v>
      </c>
      <c r="L294" s="296" t="s">
        <v>277</v>
      </c>
      <c r="M294" s="300" t="s">
        <v>275</v>
      </c>
      <c r="N294" s="302" t="s">
        <v>2287</v>
      </c>
      <c r="O294" s="3" t="s">
        <v>337</v>
      </c>
      <c r="P294" s="307" t="s">
        <v>267</v>
      </c>
      <c r="Q294" s="307" t="s">
        <v>378</v>
      </c>
      <c r="R294" s="303">
        <v>20</v>
      </c>
      <c r="S294" s="304">
        <v>2500</v>
      </c>
      <c r="T294" s="308">
        <f t="shared" si="10"/>
        <v>50000</v>
      </c>
      <c r="U294" s="309">
        <f t="shared" si="11"/>
        <v>56000.00000000001</v>
      </c>
      <c r="V294" s="295"/>
      <c r="W294" s="295" t="s">
        <v>1973</v>
      </c>
      <c r="X294" s="295"/>
    </row>
    <row r="295" spans="1:24" s="305" customFormat="1" ht="76.5" customHeight="1">
      <c r="A295" s="295" t="s">
        <v>1887</v>
      </c>
      <c r="B295" s="296" t="s">
        <v>32</v>
      </c>
      <c r="C295" s="297" t="s">
        <v>2415</v>
      </c>
      <c r="D295" s="297" t="s">
        <v>2416</v>
      </c>
      <c r="E295" s="297" t="s">
        <v>2417</v>
      </c>
      <c r="F295" s="3" t="s">
        <v>2125</v>
      </c>
      <c r="G295" s="298" t="s">
        <v>364</v>
      </c>
      <c r="H295" s="299"/>
      <c r="I295" s="300" t="s">
        <v>78</v>
      </c>
      <c r="J295" s="296" t="s">
        <v>276</v>
      </c>
      <c r="K295" s="301" t="s">
        <v>2286</v>
      </c>
      <c r="L295" s="296" t="s">
        <v>277</v>
      </c>
      <c r="M295" s="300" t="s">
        <v>275</v>
      </c>
      <c r="N295" s="302" t="s">
        <v>2287</v>
      </c>
      <c r="O295" s="3" t="s">
        <v>337</v>
      </c>
      <c r="P295" s="307" t="s">
        <v>267</v>
      </c>
      <c r="Q295" s="307" t="s">
        <v>378</v>
      </c>
      <c r="R295" s="303">
        <v>20</v>
      </c>
      <c r="S295" s="304">
        <v>3000</v>
      </c>
      <c r="T295" s="308">
        <f t="shared" si="10"/>
        <v>60000</v>
      </c>
      <c r="U295" s="309">
        <f t="shared" si="11"/>
        <v>67200</v>
      </c>
      <c r="V295" s="295"/>
      <c r="W295" s="295" t="s">
        <v>1973</v>
      </c>
      <c r="X295" s="295"/>
    </row>
    <row r="296" spans="1:24" s="305" customFormat="1" ht="76.5" customHeight="1">
      <c r="A296" s="295" t="s">
        <v>1888</v>
      </c>
      <c r="B296" s="296" t="s">
        <v>32</v>
      </c>
      <c r="C296" s="297" t="s">
        <v>2662</v>
      </c>
      <c r="D296" s="297" t="s">
        <v>2663</v>
      </c>
      <c r="E296" s="297" t="s">
        <v>2664</v>
      </c>
      <c r="F296" s="3" t="s">
        <v>2126</v>
      </c>
      <c r="G296" s="298" t="s">
        <v>364</v>
      </c>
      <c r="H296" s="299"/>
      <c r="I296" s="300" t="s">
        <v>78</v>
      </c>
      <c r="J296" s="296" t="s">
        <v>276</v>
      </c>
      <c r="K296" s="301" t="s">
        <v>2286</v>
      </c>
      <c r="L296" s="296" t="s">
        <v>277</v>
      </c>
      <c r="M296" s="300" t="s">
        <v>275</v>
      </c>
      <c r="N296" s="302" t="s">
        <v>2287</v>
      </c>
      <c r="O296" s="3" t="s">
        <v>337</v>
      </c>
      <c r="P296" s="307" t="s">
        <v>267</v>
      </c>
      <c r="Q296" s="307" t="s">
        <v>378</v>
      </c>
      <c r="R296" s="303">
        <v>15</v>
      </c>
      <c r="S296" s="304">
        <v>700</v>
      </c>
      <c r="T296" s="308">
        <f t="shared" si="10"/>
        <v>10500</v>
      </c>
      <c r="U296" s="309">
        <f t="shared" si="11"/>
        <v>11760.000000000002</v>
      </c>
      <c r="V296" s="295"/>
      <c r="W296" s="295" t="s">
        <v>1973</v>
      </c>
      <c r="X296" s="295"/>
    </row>
    <row r="297" spans="1:24" s="305" customFormat="1" ht="76.5" customHeight="1">
      <c r="A297" s="295" t="s">
        <v>1889</v>
      </c>
      <c r="B297" s="296" t="s">
        <v>32</v>
      </c>
      <c r="C297" s="297" t="s">
        <v>2662</v>
      </c>
      <c r="D297" s="297" t="s">
        <v>2663</v>
      </c>
      <c r="E297" s="297" t="s">
        <v>2664</v>
      </c>
      <c r="F297" s="3" t="s">
        <v>2127</v>
      </c>
      <c r="G297" s="298" t="s">
        <v>364</v>
      </c>
      <c r="H297" s="299"/>
      <c r="I297" s="300" t="s">
        <v>78</v>
      </c>
      <c r="J297" s="296" t="s">
        <v>276</v>
      </c>
      <c r="K297" s="301" t="s">
        <v>2286</v>
      </c>
      <c r="L297" s="296" t="s">
        <v>277</v>
      </c>
      <c r="M297" s="300" t="s">
        <v>275</v>
      </c>
      <c r="N297" s="302" t="s">
        <v>2287</v>
      </c>
      <c r="O297" s="3" t="s">
        <v>337</v>
      </c>
      <c r="P297" s="307" t="s">
        <v>267</v>
      </c>
      <c r="Q297" s="307" t="s">
        <v>378</v>
      </c>
      <c r="R297" s="303">
        <v>15</v>
      </c>
      <c r="S297" s="304">
        <v>700</v>
      </c>
      <c r="T297" s="308">
        <f t="shared" si="10"/>
        <v>10500</v>
      </c>
      <c r="U297" s="309">
        <f t="shared" si="11"/>
        <v>11760.000000000002</v>
      </c>
      <c r="V297" s="295"/>
      <c r="W297" s="295" t="s">
        <v>1973</v>
      </c>
      <c r="X297" s="295"/>
    </row>
    <row r="298" spans="1:24" s="305" customFormat="1" ht="76.5" customHeight="1">
      <c r="A298" s="295" t="s">
        <v>1890</v>
      </c>
      <c r="B298" s="296" t="s">
        <v>32</v>
      </c>
      <c r="C298" s="297" t="s">
        <v>2665</v>
      </c>
      <c r="D298" s="297" t="s">
        <v>2623</v>
      </c>
      <c r="E298" s="297" t="s">
        <v>2666</v>
      </c>
      <c r="F298" s="3" t="s">
        <v>2128</v>
      </c>
      <c r="G298" s="298" t="s">
        <v>364</v>
      </c>
      <c r="H298" s="299"/>
      <c r="I298" s="300" t="s">
        <v>78</v>
      </c>
      <c r="J298" s="296" t="s">
        <v>276</v>
      </c>
      <c r="K298" s="301" t="s">
        <v>2286</v>
      </c>
      <c r="L298" s="296" t="s">
        <v>277</v>
      </c>
      <c r="M298" s="300" t="s">
        <v>275</v>
      </c>
      <c r="N298" s="302" t="s">
        <v>2287</v>
      </c>
      <c r="O298" s="3" t="s">
        <v>337</v>
      </c>
      <c r="P298" s="307" t="s">
        <v>267</v>
      </c>
      <c r="Q298" s="307" t="s">
        <v>378</v>
      </c>
      <c r="R298" s="303">
        <v>5</v>
      </c>
      <c r="S298" s="304">
        <v>23000</v>
      </c>
      <c r="T298" s="308">
        <f t="shared" si="10"/>
        <v>115000</v>
      </c>
      <c r="U298" s="309">
        <f t="shared" si="11"/>
        <v>128800.00000000001</v>
      </c>
      <c r="V298" s="295"/>
      <c r="W298" s="295" t="s">
        <v>1973</v>
      </c>
      <c r="X298" s="295"/>
    </row>
    <row r="299" spans="1:24" s="305" customFormat="1" ht="76.5" customHeight="1">
      <c r="A299" s="295" t="s">
        <v>1891</v>
      </c>
      <c r="B299" s="296" t="s">
        <v>32</v>
      </c>
      <c r="C299" s="297" t="s">
        <v>2665</v>
      </c>
      <c r="D299" s="297" t="s">
        <v>2623</v>
      </c>
      <c r="E299" s="297" t="s">
        <v>2666</v>
      </c>
      <c r="F299" s="3" t="s">
        <v>2129</v>
      </c>
      <c r="G299" s="298" t="s">
        <v>364</v>
      </c>
      <c r="H299" s="299"/>
      <c r="I299" s="300" t="s">
        <v>78</v>
      </c>
      <c r="J299" s="296" t="s">
        <v>276</v>
      </c>
      <c r="K299" s="301" t="s">
        <v>2286</v>
      </c>
      <c r="L299" s="296" t="s">
        <v>277</v>
      </c>
      <c r="M299" s="300" t="s">
        <v>275</v>
      </c>
      <c r="N299" s="302" t="s">
        <v>2287</v>
      </c>
      <c r="O299" s="3" t="s">
        <v>337</v>
      </c>
      <c r="P299" s="307" t="s">
        <v>267</v>
      </c>
      <c r="Q299" s="307" t="s">
        <v>378</v>
      </c>
      <c r="R299" s="303">
        <v>5</v>
      </c>
      <c r="S299" s="304">
        <v>28000</v>
      </c>
      <c r="T299" s="308">
        <f t="shared" si="10"/>
        <v>140000</v>
      </c>
      <c r="U299" s="309">
        <f t="shared" si="11"/>
        <v>156800.00000000003</v>
      </c>
      <c r="V299" s="295"/>
      <c r="W299" s="295" t="s">
        <v>1973</v>
      </c>
      <c r="X299" s="295"/>
    </row>
    <row r="300" spans="1:24" s="305" customFormat="1" ht="76.5" customHeight="1">
      <c r="A300" s="295" t="s">
        <v>1892</v>
      </c>
      <c r="B300" s="296" t="s">
        <v>32</v>
      </c>
      <c r="C300" s="297" t="s">
        <v>2400</v>
      </c>
      <c r="D300" s="297" t="s">
        <v>2401</v>
      </c>
      <c r="E300" s="297" t="s">
        <v>2402</v>
      </c>
      <c r="F300" s="3" t="s">
        <v>2130</v>
      </c>
      <c r="G300" s="298" t="s">
        <v>364</v>
      </c>
      <c r="H300" s="299"/>
      <c r="I300" s="300" t="s">
        <v>78</v>
      </c>
      <c r="J300" s="296" t="s">
        <v>276</v>
      </c>
      <c r="K300" s="301" t="s">
        <v>2286</v>
      </c>
      <c r="L300" s="296" t="s">
        <v>277</v>
      </c>
      <c r="M300" s="300" t="s">
        <v>275</v>
      </c>
      <c r="N300" s="302" t="s">
        <v>2287</v>
      </c>
      <c r="O300" s="3" t="s">
        <v>337</v>
      </c>
      <c r="P300" s="307" t="s">
        <v>267</v>
      </c>
      <c r="Q300" s="307" t="s">
        <v>378</v>
      </c>
      <c r="R300" s="303">
        <v>10</v>
      </c>
      <c r="S300" s="304">
        <v>200</v>
      </c>
      <c r="T300" s="308">
        <f t="shared" si="10"/>
        <v>2000</v>
      </c>
      <c r="U300" s="309">
        <f t="shared" si="11"/>
        <v>2240</v>
      </c>
      <c r="V300" s="295"/>
      <c r="W300" s="295" t="s">
        <v>1973</v>
      </c>
      <c r="X300" s="295"/>
    </row>
    <row r="301" spans="1:24" s="305" customFormat="1" ht="76.5" customHeight="1">
      <c r="A301" s="295" t="s">
        <v>1893</v>
      </c>
      <c r="B301" s="296" t="s">
        <v>32</v>
      </c>
      <c r="C301" s="297" t="s">
        <v>2540</v>
      </c>
      <c r="D301" s="297" t="s">
        <v>2511</v>
      </c>
      <c r="E301" s="297" t="s">
        <v>2541</v>
      </c>
      <c r="F301" s="3" t="s">
        <v>2131</v>
      </c>
      <c r="G301" s="298" t="s">
        <v>364</v>
      </c>
      <c r="H301" s="299"/>
      <c r="I301" s="300" t="s">
        <v>78</v>
      </c>
      <c r="J301" s="296" t="s">
        <v>276</v>
      </c>
      <c r="K301" s="301" t="s">
        <v>2286</v>
      </c>
      <c r="L301" s="296" t="s">
        <v>277</v>
      </c>
      <c r="M301" s="300" t="s">
        <v>275</v>
      </c>
      <c r="N301" s="302" t="s">
        <v>2287</v>
      </c>
      <c r="O301" s="3" t="s">
        <v>337</v>
      </c>
      <c r="P301" s="307" t="s">
        <v>267</v>
      </c>
      <c r="Q301" s="307" t="s">
        <v>378</v>
      </c>
      <c r="R301" s="303">
        <v>15</v>
      </c>
      <c r="S301" s="304">
        <v>2300</v>
      </c>
      <c r="T301" s="308">
        <f t="shared" si="10"/>
        <v>34500</v>
      </c>
      <c r="U301" s="309">
        <f t="shared" si="11"/>
        <v>38640.00000000001</v>
      </c>
      <c r="V301" s="295"/>
      <c r="W301" s="295" t="s">
        <v>1973</v>
      </c>
      <c r="X301" s="295"/>
    </row>
    <row r="302" spans="1:24" s="305" customFormat="1" ht="76.5" customHeight="1">
      <c r="A302" s="295" t="s">
        <v>1894</v>
      </c>
      <c r="B302" s="296" t="s">
        <v>32</v>
      </c>
      <c r="C302" s="297" t="s">
        <v>2540</v>
      </c>
      <c r="D302" s="297" t="s">
        <v>2511</v>
      </c>
      <c r="E302" s="297" t="s">
        <v>2541</v>
      </c>
      <c r="F302" s="3" t="s">
        <v>2132</v>
      </c>
      <c r="G302" s="298" t="s">
        <v>364</v>
      </c>
      <c r="H302" s="299"/>
      <c r="I302" s="300" t="s">
        <v>78</v>
      </c>
      <c r="J302" s="296" t="s">
        <v>276</v>
      </c>
      <c r="K302" s="301" t="s">
        <v>2286</v>
      </c>
      <c r="L302" s="296" t="s">
        <v>277</v>
      </c>
      <c r="M302" s="300" t="s">
        <v>275</v>
      </c>
      <c r="N302" s="302" t="s">
        <v>2287</v>
      </c>
      <c r="O302" s="3" t="s">
        <v>337</v>
      </c>
      <c r="P302" s="307" t="s">
        <v>267</v>
      </c>
      <c r="Q302" s="307" t="s">
        <v>378</v>
      </c>
      <c r="R302" s="303">
        <v>15</v>
      </c>
      <c r="S302" s="304">
        <v>2300</v>
      </c>
      <c r="T302" s="308">
        <f t="shared" si="10"/>
        <v>34500</v>
      </c>
      <c r="U302" s="309">
        <f t="shared" si="11"/>
        <v>38640.00000000001</v>
      </c>
      <c r="V302" s="295"/>
      <c r="W302" s="295" t="s">
        <v>1973</v>
      </c>
      <c r="X302" s="295"/>
    </row>
    <row r="303" spans="1:24" s="305" customFormat="1" ht="76.5" customHeight="1">
      <c r="A303" s="295" t="s">
        <v>1895</v>
      </c>
      <c r="B303" s="296" t="s">
        <v>32</v>
      </c>
      <c r="C303" s="297" t="s">
        <v>2540</v>
      </c>
      <c r="D303" s="297" t="s">
        <v>2511</v>
      </c>
      <c r="E303" s="297" t="s">
        <v>2541</v>
      </c>
      <c r="F303" s="3" t="s">
        <v>2133</v>
      </c>
      <c r="G303" s="298" t="s">
        <v>364</v>
      </c>
      <c r="H303" s="299"/>
      <c r="I303" s="300" t="s">
        <v>78</v>
      </c>
      <c r="J303" s="296" t="s">
        <v>276</v>
      </c>
      <c r="K303" s="301" t="s">
        <v>2286</v>
      </c>
      <c r="L303" s="296" t="s">
        <v>277</v>
      </c>
      <c r="M303" s="300" t="s">
        <v>275</v>
      </c>
      <c r="N303" s="302" t="s">
        <v>2287</v>
      </c>
      <c r="O303" s="3" t="s">
        <v>337</v>
      </c>
      <c r="P303" s="307" t="s">
        <v>267</v>
      </c>
      <c r="Q303" s="307" t="s">
        <v>378</v>
      </c>
      <c r="R303" s="303">
        <v>15</v>
      </c>
      <c r="S303" s="304">
        <v>5500</v>
      </c>
      <c r="T303" s="308">
        <f t="shared" si="10"/>
        <v>82500</v>
      </c>
      <c r="U303" s="309">
        <f t="shared" si="11"/>
        <v>92400.00000000001</v>
      </c>
      <c r="V303" s="295"/>
      <c r="W303" s="295" t="s">
        <v>1973</v>
      </c>
      <c r="X303" s="295"/>
    </row>
    <row r="304" spans="1:24" s="305" customFormat="1" ht="76.5" customHeight="1">
      <c r="A304" s="295" t="s">
        <v>1896</v>
      </c>
      <c r="B304" s="296" t="s">
        <v>32</v>
      </c>
      <c r="C304" s="297" t="s">
        <v>2456</v>
      </c>
      <c r="D304" s="297" t="s">
        <v>2457</v>
      </c>
      <c r="E304" s="297" t="s">
        <v>2458</v>
      </c>
      <c r="F304" s="3" t="s">
        <v>2134</v>
      </c>
      <c r="G304" s="298" t="s">
        <v>364</v>
      </c>
      <c r="H304" s="299"/>
      <c r="I304" s="300" t="s">
        <v>78</v>
      </c>
      <c r="J304" s="296" t="s">
        <v>276</v>
      </c>
      <c r="K304" s="301" t="s">
        <v>2286</v>
      </c>
      <c r="L304" s="296" t="s">
        <v>277</v>
      </c>
      <c r="M304" s="300" t="s">
        <v>275</v>
      </c>
      <c r="N304" s="302" t="s">
        <v>2287</v>
      </c>
      <c r="O304" s="3" t="s">
        <v>337</v>
      </c>
      <c r="P304" s="307" t="s">
        <v>267</v>
      </c>
      <c r="Q304" s="307" t="s">
        <v>378</v>
      </c>
      <c r="R304" s="303">
        <v>5</v>
      </c>
      <c r="S304" s="304">
        <v>85600</v>
      </c>
      <c r="T304" s="308">
        <f t="shared" si="10"/>
        <v>428000</v>
      </c>
      <c r="U304" s="309">
        <f t="shared" si="11"/>
        <v>479360.00000000006</v>
      </c>
      <c r="V304" s="295"/>
      <c r="W304" s="295" t="s">
        <v>1973</v>
      </c>
      <c r="X304" s="295"/>
    </row>
    <row r="305" spans="1:24" s="305" customFormat="1" ht="76.5" customHeight="1">
      <c r="A305" s="295" t="s">
        <v>1897</v>
      </c>
      <c r="B305" s="296" t="s">
        <v>32</v>
      </c>
      <c r="C305" s="297" t="s">
        <v>2456</v>
      </c>
      <c r="D305" s="297" t="s">
        <v>2457</v>
      </c>
      <c r="E305" s="297" t="s">
        <v>2458</v>
      </c>
      <c r="F305" s="3" t="s">
        <v>2135</v>
      </c>
      <c r="G305" s="298" t="s">
        <v>364</v>
      </c>
      <c r="H305" s="299"/>
      <c r="I305" s="300" t="s">
        <v>78</v>
      </c>
      <c r="J305" s="296" t="s">
        <v>276</v>
      </c>
      <c r="K305" s="301" t="s">
        <v>2286</v>
      </c>
      <c r="L305" s="296" t="s">
        <v>277</v>
      </c>
      <c r="M305" s="300" t="s">
        <v>275</v>
      </c>
      <c r="N305" s="302" t="s">
        <v>2287</v>
      </c>
      <c r="O305" s="3" t="s">
        <v>337</v>
      </c>
      <c r="P305" s="307" t="s">
        <v>267</v>
      </c>
      <c r="Q305" s="307" t="s">
        <v>378</v>
      </c>
      <c r="R305" s="303">
        <v>5</v>
      </c>
      <c r="S305" s="304">
        <v>85600</v>
      </c>
      <c r="T305" s="308">
        <f t="shared" si="10"/>
        <v>428000</v>
      </c>
      <c r="U305" s="309">
        <f t="shared" si="11"/>
        <v>479360.00000000006</v>
      </c>
      <c r="V305" s="295"/>
      <c r="W305" s="295" t="s">
        <v>1973</v>
      </c>
      <c r="X305" s="295"/>
    </row>
    <row r="306" spans="1:24" s="305" customFormat="1" ht="76.5" customHeight="1">
      <c r="A306" s="295" t="s">
        <v>1898</v>
      </c>
      <c r="B306" s="296" t="s">
        <v>32</v>
      </c>
      <c r="C306" s="297" t="s">
        <v>2667</v>
      </c>
      <c r="D306" s="297" t="s">
        <v>2668</v>
      </c>
      <c r="E306" s="297" t="s">
        <v>2669</v>
      </c>
      <c r="F306" s="3" t="s">
        <v>2136</v>
      </c>
      <c r="G306" s="298" t="s">
        <v>364</v>
      </c>
      <c r="H306" s="299"/>
      <c r="I306" s="300" t="s">
        <v>78</v>
      </c>
      <c r="J306" s="296" t="s">
        <v>276</v>
      </c>
      <c r="K306" s="301" t="s">
        <v>2286</v>
      </c>
      <c r="L306" s="296" t="s">
        <v>277</v>
      </c>
      <c r="M306" s="300" t="s">
        <v>275</v>
      </c>
      <c r="N306" s="302" t="s">
        <v>2287</v>
      </c>
      <c r="O306" s="3" t="s">
        <v>337</v>
      </c>
      <c r="P306" s="307" t="s">
        <v>267</v>
      </c>
      <c r="Q306" s="307" t="s">
        <v>378</v>
      </c>
      <c r="R306" s="303">
        <v>1</v>
      </c>
      <c r="S306" s="304">
        <v>82000</v>
      </c>
      <c r="T306" s="308">
        <f t="shared" si="10"/>
        <v>82000</v>
      </c>
      <c r="U306" s="309">
        <f t="shared" si="11"/>
        <v>91840.00000000001</v>
      </c>
      <c r="V306" s="295"/>
      <c r="W306" s="295" t="s">
        <v>1973</v>
      </c>
      <c r="X306" s="295"/>
    </row>
    <row r="307" spans="1:24" s="305" customFormat="1" ht="76.5" customHeight="1">
      <c r="A307" s="295" t="s">
        <v>1899</v>
      </c>
      <c r="B307" s="296" t="s">
        <v>32</v>
      </c>
      <c r="C307" s="297" t="s">
        <v>2638</v>
      </c>
      <c r="D307" s="297" t="s">
        <v>2496</v>
      </c>
      <c r="E307" s="297" t="s">
        <v>2639</v>
      </c>
      <c r="F307" s="3" t="s">
        <v>2137</v>
      </c>
      <c r="G307" s="298" t="s">
        <v>364</v>
      </c>
      <c r="H307" s="299"/>
      <c r="I307" s="300" t="s">
        <v>78</v>
      </c>
      <c r="J307" s="296" t="s">
        <v>276</v>
      </c>
      <c r="K307" s="301" t="s">
        <v>2286</v>
      </c>
      <c r="L307" s="296" t="s">
        <v>277</v>
      </c>
      <c r="M307" s="300" t="s">
        <v>275</v>
      </c>
      <c r="N307" s="302" t="s">
        <v>2287</v>
      </c>
      <c r="O307" s="3" t="s">
        <v>337</v>
      </c>
      <c r="P307" s="307" t="s">
        <v>267</v>
      </c>
      <c r="Q307" s="307" t="s">
        <v>378</v>
      </c>
      <c r="R307" s="303">
        <v>2</v>
      </c>
      <c r="S307" s="304">
        <v>3500</v>
      </c>
      <c r="T307" s="308">
        <f t="shared" si="10"/>
        <v>7000</v>
      </c>
      <c r="U307" s="309">
        <f t="shared" si="11"/>
        <v>7840.000000000001</v>
      </c>
      <c r="V307" s="295"/>
      <c r="W307" s="295" t="s">
        <v>1973</v>
      </c>
      <c r="X307" s="295"/>
    </row>
    <row r="308" spans="1:24" s="305" customFormat="1" ht="76.5" customHeight="1">
      <c r="A308" s="295" t="s">
        <v>1900</v>
      </c>
      <c r="B308" s="296" t="s">
        <v>32</v>
      </c>
      <c r="C308" s="297" t="s">
        <v>2590</v>
      </c>
      <c r="D308" s="297" t="s">
        <v>2591</v>
      </c>
      <c r="E308" s="297" t="s">
        <v>2592</v>
      </c>
      <c r="F308" s="3" t="s">
        <v>2138</v>
      </c>
      <c r="G308" s="298" t="s">
        <v>364</v>
      </c>
      <c r="H308" s="299"/>
      <c r="I308" s="300" t="s">
        <v>78</v>
      </c>
      <c r="J308" s="296" t="s">
        <v>276</v>
      </c>
      <c r="K308" s="301" t="s">
        <v>2286</v>
      </c>
      <c r="L308" s="296" t="s">
        <v>277</v>
      </c>
      <c r="M308" s="300" t="s">
        <v>275</v>
      </c>
      <c r="N308" s="302" t="s">
        <v>2287</v>
      </c>
      <c r="O308" s="3" t="s">
        <v>337</v>
      </c>
      <c r="P308" s="307" t="s">
        <v>267</v>
      </c>
      <c r="Q308" s="307" t="s">
        <v>378</v>
      </c>
      <c r="R308" s="303">
        <v>2</v>
      </c>
      <c r="S308" s="304">
        <v>5500</v>
      </c>
      <c r="T308" s="308">
        <f t="shared" si="10"/>
        <v>11000</v>
      </c>
      <c r="U308" s="309">
        <f t="shared" si="11"/>
        <v>12320.000000000002</v>
      </c>
      <c r="V308" s="295"/>
      <c r="W308" s="295" t="s">
        <v>1973</v>
      </c>
      <c r="X308" s="295"/>
    </row>
    <row r="309" spans="1:24" s="305" customFormat="1" ht="76.5" customHeight="1">
      <c r="A309" s="295" t="s">
        <v>1901</v>
      </c>
      <c r="B309" s="296" t="s">
        <v>32</v>
      </c>
      <c r="C309" s="297" t="s">
        <v>2631</v>
      </c>
      <c r="D309" s="297" t="s">
        <v>2632</v>
      </c>
      <c r="E309" s="297" t="s">
        <v>2633</v>
      </c>
      <c r="F309" s="3" t="s">
        <v>2139</v>
      </c>
      <c r="G309" s="298" t="s">
        <v>364</v>
      </c>
      <c r="H309" s="299"/>
      <c r="I309" s="300" t="s">
        <v>78</v>
      </c>
      <c r="J309" s="296" t="s">
        <v>276</v>
      </c>
      <c r="K309" s="301" t="s">
        <v>2286</v>
      </c>
      <c r="L309" s="296" t="s">
        <v>277</v>
      </c>
      <c r="M309" s="300" t="s">
        <v>275</v>
      </c>
      <c r="N309" s="302" t="s">
        <v>2287</v>
      </c>
      <c r="O309" s="3" t="s">
        <v>337</v>
      </c>
      <c r="P309" s="307" t="s">
        <v>267</v>
      </c>
      <c r="Q309" s="307" t="s">
        <v>378</v>
      </c>
      <c r="R309" s="303">
        <v>2</v>
      </c>
      <c r="S309" s="304">
        <v>9000</v>
      </c>
      <c r="T309" s="308">
        <f t="shared" si="10"/>
        <v>18000</v>
      </c>
      <c r="U309" s="309">
        <f t="shared" si="11"/>
        <v>20160.000000000004</v>
      </c>
      <c r="V309" s="295"/>
      <c r="W309" s="295" t="s">
        <v>1973</v>
      </c>
      <c r="X309" s="295"/>
    </row>
    <row r="310" spans="1:24" s="305" customFormat="1" ht="76.5" customHeight="1">
      <c r="A310" s="295" t="s">
        <v>1902</v>
      </c>
      <c r="B310" s="296" t="s">
        <v>32</v>
      </c>
      <c r="C310" s="297" t="s">
        <v>2631</v>
      </c>
      <c r="D310" s="297" t="s">
        <v>2632</v>
      </c>
      <c r="E310" s="297" t="s">
        <v>2633</v>
      </c>
      <c r="F310" s="3" t="s">
        <v>2140</v>
      </c>
      <c r="G310" s="298" t="s">
        <v>364</v>
      </c>
      <c r="H310" s="299"/>
      <c r="I310" s="300" t="s">
        <v>78</v>
      </c>
      <c r="J310" s="296" t="s">
        <v>276</v>
      </c>
      <c r="K310" s="301" t="s">
        <v>2286</v>
      </c>
      <c r="L310" s="296" t="s">
        <v>277</v>
      </c>
      <c r="M310" s="300" t="s">
        <v>275</v>
      </c>
      <c r="N310" s="302" t="s">
        <v>2287</v>
      </c>
      <c r="O310" s="3" t="s">
        <v>337</v>
      </c>
      <c r="P310" s="307" t="s">
        <v>267</v>
      </c>
      <c r="Q310" s="307" t="s">
        <v>378</v>
      </c>
      <c r="R310" s="303">
        <v>2</v>
      </c>
      <c r="S310" s="304">
        <v>9000</v>
      </c>
      <c r="T310" s="308">
        <f t="shared" si="10"/>
        <v>18000</v>
      </c>
      <c r="U310" s="309">
        <f t="shared" si="11"/>
        <v>20160.000000000004</v>
      </c>
      <c r="V310" s="295"/>
      <c r="W310" s="295" t="s">
        <v>1973</v>
      </c>
      <c r="X310" s="295"/>
    </row>
    <row r="311" spans="1:24" s="305" customFormat="1" ht="76.5" customHeight="1">
      <c r="A311" s="295" t="s">
        <v>1903</v>
      </c>
      <c r="B311" s="296" t="s">
        <v>32</v>
      </c>
      <c r="C311" s="297" t="s">
        <v>2654</v>
      </c>
      <c r="D311" s="297" t="s">
        <v>2511</v>
      </c>
      <c r="E311" s="297" t="s">
        <v>2655</v>
      </c>
      <c r="F311" s="3" t="s">
        <v>2141</v>
      </c>
      <c r="G311" s="298" t="s">
        <v>364</v>
      </c>
      <c r="H311" s="299"/>
      <c r="I311" s="300" t="s">
        <v>78</v>
      </c>
      <c r="J311" s="296" t="s">
        <v>276</v>
      </c>
      <c r="K311" s="301" t="s">
        <v>2286</v>
      </c>
      <c r="L311" s="296" t="s">
        <v>277</v>
      </c>
      <c r="M311" s="300" t="s">
        <v>275</v>
      </c>
      <c r="N311" s="302" t="s">
        <v>2287</v>
      </c>
      <c r="O311" s="3" t="s">
        <v>337</v>
      </c>
      <c r="P311" s="307" t="s">
        <v>267</v>
      </c>
      <c r="Q311" s="307" t="s">
        <v>378</v>
      </c>
      <c r="R311" s="303">
        <v>10</v>
      </c>
      <c r="S311" s="304">
        <v>3000</v>
      </c>
      <c r="T311" s="308">
        <f t="shared" si="10"/>
        <v>30000</v>
      </c>
      <c r="U311" s="309">
        <f t="shared" si="11"/>
        <v>33600</v>
      </c>
      <c r="V311" s="295"/>
      <c r="W311" s="295" t="s">
        <v>1973</v>
      </c>
      <c r="X311" s="295"/>
    </row>
    <row r="312" spans="1:24" s="305" customFormat="1" ht="76.5" customHeight="1">
      <c r="A312" s="295" t="s">
        <v>1904</v>
      </c>
      <c r="B312" s="296" t="s">
        <v>32</v>
      </c>
      <c r="C312" s="297" t="s">
        <v>2670</v>
      </c>
      <c r="D312" s="297" t="s">
        <v>2671</v>
      </c>
      <c r="E312" s="297" t="s">
        <v>2672</v>
      </c>
      <c r="F312" s="3" t="s">
        <v>2142</v>
      </c>
      <c r="G312" s="295" t="s">
        <v>364</v>
      </c>
      <c r="H312" s="299"/>
      <c r="I312" s="300" t="s">
        <v>78</v>
      </c>
      <c r="J312" s="296" t="s">
        <v>276</v>
      </c>
      <c r="K312" s="301" t="s">
        <v>2286</v>
      </c>
      <c r="L312" s="296" t="s">
        <v>277</v>
      </c>
      <c r="M312" s="300" t="s">
        <v>275</v>
      </c>
      <c r="N312" s="302" t="s">
        <v>2287</v>
      </c>
      <c r="O312" s="3" t="s">
        <v>337</v>
      </c>
      <c r="P312" s="307" t="s">
        <v>267</v>
      </c>
      <c r="Q312" s="307" t="s">
        <v>378</v>
      </c>
      <c r="R312" s="303">
        <v>2</v>
      </c>
      <c r="S312" s="304">
        <v>55000</v>
      </c>
      <c r="T312" s="308">
        <f t="shared" si="10"/>
        <v>110000</v>
      </c>
      <c r="U312" s="309">
        <f t="shared" si="11"/>
        <v>123200.00000000001</v>
      </c>
      <c r="V312" s="295"/>
      <c r="W312" s="295" t="s">
        <v>1973</v>
      </c>
      <c r="X312" s="295"/>
    </row>
    <row r="313" spans="1:24" s="305" customFormat="1" ht="76.5" customHeight="1">
      <c r="A313" s="295" t="s">
        <v>1905</v>
      </c>
      <c r="B313" s="296" t="s">
        <v>32</v>
      </c>
      <c r="C313" s="297" t="s">
        <v>2656</v>
      </c>
      <c r="D313" s="297" t="s">
        <v>2657</v>
      </c>
      <c r="E313" s="297" t="s">
        <v>2658</v>
      </c>
      <c r="F313" s="3" t="s">
        <v>2143</v>
      </c>
      <c r="G313" s="298" t="s">
        <v>364</v>
      </c>
      <c r="H313" s="299"/>
      <c r="I313" s="300" t="s">
        <v>78</v>
      </c>
      <c r="J313" s="296" t="s">
        <v>276</v>
      </c>
      <c r="K313" s="301" t="s">
        <v>2286</v>
      </c>
      <c r="L313" s="296" t="s">
        <v>277</v>
      </c>
      <c r="M313" s="300" t="s">
        <v>275</v>
      </c>
      <c r="N313" s="302" t="s">
        <v>2287</v>
      </c>
      <c r="O313" s="3" t="s">
        <v>337</v>
      </c>
      <c r="P313" s="307" t="s">
        <v>267</v>
      </c>
      <c r="Q313" s="295" t="s">
        <v>378</v>
      </c>
      <c r="R313" s="303">
        <v>2</v>
      </c>
      <c r="S313" s="304">
        <v>5930</v>
      </c>
      <c r="T313" s="308">
        <f t="shared" si="10"/>
        <v>11860</v>
      </c>
      <c r="U313" s="309">
        <f t="shared" si="11"/>
        <v>13283.2</v>
      </c>
      <c r="V313" s="295"/>
      <c r="W313" s="295" t="s">
        <v>1973</v>
      </c>
      <c r="X313" s="295"/>
    </row>
    <row r="314" spans="1:24" s="305" customFormat="1" ht="76.5" customHeight="1">
      <c r="A314" s="295" t="s">
        <v>1906</v>
      </c>
      <c r="B314" s="296" t="s">
        <v>32</v>
      </c>
      <c r="C314" s="297" t="s">
        <v>2656</v>
      </c>
      <c r="D314" s="297" t="s">
        <v>2657</v>
      </c>
      <c r="E314" s="297" t="s">
        <v>2658</v>
      </c>
      <c r="F314" s="3" t="s">
        <v>2144</v>
      </c>
      <c r="G314" s="298" t="s">
        <v>364</v>
      </c>
      <c r="H314" s="299"/>
      <c r="I314" s="300" t="s">
        <v>78</v>
      </c>
      <c r="J314" s="296" t="s">
        <v>276</v>
      </c>
      <c r="K314" s="301" t="s">
        <v>2286</v>
      </c>
      <c r="L314" s="296" t="s">
        <v>277</v>
      </c>
      <c r="M314" s="300" t="s">
        <v>275</v>
      </c>
      <c r="N314" s="302" t="s">
        <v>2287</v>
      </c>
      <c r="O314" s="3" t="s">
        <v>337</v>
      </c>
      <c r="P314" s="307" t="s">
        <v>267</v>
      </c>
      <c r="Q314" s="295" t="s">
        <v>378</v>
      </c>
      <c r="R314" s="303">
        <v>2</v>
      </c>
      <c r="S314" s="304">
        <v>5930</v>
      </c>
      <c r="T314" s="308">
        <f t="shared" si="10"/>
        <v>11860</v>
      </c>
      <c r="U314" s="309">
        <f t="shared" si="11"/>
        <v>13283.2</v>
      </c>
      <c r="V314" s="295"/>
      <c r="W314" s="295" t="s">
        <v>1973</v>
      </c>
      <c r="X314" s="295"/>
    </row>
    <row r="315" spans="1:24" s="305" customFormat="1" ht="76.5" customHeight="1">
      <c r="A315" s="295" t="s">
        <v>1907</v>
      </c>
      <c r="B315" s="296" t="s">
        <v>32</v>
      </c>
      <c r="C315" s="297" t="s">
        <v>2448</v>
      </c>
      <c r="D315" s="297" t="s">
        <v>2449</v>
      </c>
      <c r="E315" s="297" t="s">
        <v>2450</v>
      </c>
      <c r="F315" s="3" t="s">
        <v>2145</v>
      </c>
      <c r="G315" s="298" t="s">
        <v>364</v>
      </c>
      <c r="H315" s="299"/>
      <c r="I315" s="300" t="s">
        <v>78</v>
      </c>
      <c r="J315" s="296" t="s">
        <v>276</v>
      </c>
      <c r="K315" s="301" t="s">
        <v>2286</v>
      </c>
      <c r="L315" s="296" t="s">
        <v>277</v>
      </c>
      <c r="M315" s="300" t="s">
        <v>275</v>
      </c>
      <c r="N315" s="302" t="s">
        <v>2287</v>
      </c>
      <c r="O315" s="3" t="s">
        <v>337</v>
      </c>
      <c r="P315" s="307" t="s">
        <v>267</v>
      </c>
      <c r="Q315" s="295" t="s">
        <v>378</v>
      </c>
      <c r="R315" s="303">
        <v>20</v>
      </c>
      <c r="S315" s="304">
        <v>5930</v>
      </c>
      <c r="T315" s="308">
        <f t="shared" si="10"/>
        <v>118600</v>
      </c>
      <c r="U315" s="309">
        <f t="shared" si="11"/>
        <v>132832</v>
      </c>
      <c r="V315" s="295"/>
      <c r="W315" s="295" t="s">
        <v>1973</v>
      </c>
      <c r="X315" s="295"/>
    </row>
    <row r="316" spans="1:24" s="305" customFormat="1" ht="76.5" customHeight="1">
      <c r="A316" s="295" t="s">
        <v>1908</v>
      </c>
      <c r="B316" s="296" t="s">
        <v>32</v>
      </c>
      <c r="C316" s="297" t="s">
        <v>2448</v>
      </c>
      <c r="D316" s="297" t="s">
        <v>2449</v>
      </c>
      <c r="E316" s="297" t="s">
        <v>2450</v>
      </c>
      <c r="F316" s="3" t="s">
        <v>2146</v>
      </c>
      <c r="G316" s="298" t="s">
        <v>364</v>
      </c>
      <c r="H316" s="299"/>
      <c r="I316" s="300" t="s">
        <v>78</v>
      </c>
      <c r="J316" s="296" t="s">
        <v>276</v>
      </c>
      <c r="K316" s="301" t="s">
        <v>2286</v>
      </c>
      <c r="L316" s="296" t="s">
        <v>277</v>
      </c>
      <c r="M316" s="300" t="s">
        <v>275</v>
      </c>
      <c r="N316" s="302" t="s">
        <v>2287</v>
      </c>
      <c r="O316" s="3" t="s">
        <v>337</v>
      </c>
      <c r="P316" s="307" t="s">
        <v>267</v>
      </c>
      <c r="Q316" s="295" t="s">
        <v>378</v>
      </c>
      <c r="R316" s="303">
        <v>20</v>
      </c>
      <c r="S316" s="304">
        <v>5930</v>
      </c>
      <c r="T316" s="308">
        <f t="shared" si="10"/>
        <v>118600</v>
      </c>
      <c r="U316" s="309">
        <f t="shared" si="11"/>
        <v>132832</v>
      </c>
      <c r="V316" s="295"/>
      <c r="W316" s="295" t="s">
        <v>1973</v>
      </c>
      <c r="X316" s="295"/>
    </row>
    <row r="317" spans="1:24" s="305" customFormat="1" ht="76.5" customHeight="1">
      <c r="A317" s="295" t="s">
        <v>1909</v>
      </c>
      <c r="B317" s="296" t="s">
        <v>32</v>
      </c>
      <c r="C317" s="297" t="s">
        <v>2433</v>
      </c>
      <c r="D317" s="297" t="s">
        <v>2434</v>
      </c>
      <c r="E317" s="297" t="s">
        <v>2435</v>
      </c>
      <c r="F317" s="3" t="s">
        <v>2147</v>
      </c>
      <c r="G317" s="298" t="s">
        <v>364</v>
      </c>
      <c r="H317" s="299"/>
      <c r="I317" s="300" t="s">
        <v>78</v>
      </c>
      <c r="J317" s="296" t="s">
        <v>276</v>
      </c>
      <c r="K317" s="301" t="s">
        <v>2286</v>
      </c>
      <c r="L317" s="296" t="s">
        <v>277</v>
      </c>
      <c r="M317" s="300" t="s">
        <v>275</v>
      </c>
      <c r="N317" s="302" t="s">
        <v>2287</v>
      </c>
      <c r="O317" s="3" t="s">
        <v>337</v>
      </c>
      <c r="P317" s="307" t="s">
        <v>267</v>
      </c>
      <c r="Q317" s="295" t="s">
        <v>378</v>
      </c>
      <c r="R317" s="303">
        <v>1</v>
      </c>
      <c r="S317" s="304">
        <v>60000</v>
      </c>
      <c r="T317" s="308">
        <f t="shared" si="10"/>
        <v>60000</v>
      </c>
      <c r="U317" s="309">
        <f t="shared" si="11"/>
        <v>67200</v>
      </c>
      <c r="V317" s="295"/>
      <c r="W317" s="295" t="s">
        <v>1973</v>
      </c>
      <c r="X317" s="295"/>
    </row>
    <row r="318" spans="1:24" s="305" customFormat="1" ht="76.5" customHeight="1">
      <c r="A318" s="295" t="s">
        <v>1910</v>
      </c>
      <c r="B318" s="296" t="s">
        <v>32</v>
      </c>
      <c r="C318" s="297" t="s">
        <v>2554</v>
      </c>
      <c r="D318" s="297" t="s">
        <v>2511</v>
      </c>
      <c r="E318" s="297" t="s">
        <v>2555</v>
      </c>
      <c r="F318" s="3" t="s">
        <v>2148</v>
      </c>
      <c r="G318" s="298" t="s">
        <v>364</v>
      </c>
      <c r="H318" s="299"/>
      <c r="I318" s="300" t="s">
        <v>78</v>
      </c>
      <c r="J318" s="296" t="s">
        <v>276</v>
      </c>
      <c r="K318" s="301" t="s">
        <v>2286</v>
      </c>
      <c r="L318" s="296" t="s">
        <v>277</v>
      </c>
      <c r="M318" s="300" t="s">
        <v>275</v>
      </c>
      <c r="N318" s="302" t="s">
        <v>2287</v>
      </c>
      <c r="O318" s="3" t="s">
        <v>337</v>
      </c>
      <c r="P318" s="307" t="s">
        <v>267</v>
      </c>
      <c r="Q318" s="295" t="s">
        <v>378</v>
      </c>
      <c r="R318" s="303">
        <v>10</v>
      </c>
      <c r="S318" s="304">
        <v>25200</v>
      </c>
      <c r="T318" s="308">
        <f t="shared" si="10"/>
        <v>252000</v>
      </c>
      <c r="U318" s="309">
        <f t="shared" si="11"/>
        <v>282240</v>
      </c>
      <c r="V318" s="295"/>
      <c r="W318" s="295" t="s">
        <v>1973</v>
      </c>
      <c r="X318" s="295"/>
    </row>
    <row r="319" spans="1:24" s="305" customFormat="1" ht="76.5" customHeight="1">
      <c r="A319" s="295" t="s">
        <v>1911</v>
      </c>
      <c r="B319" s="296" t="s">
        <v>32</v>
      </c>
      <c r="C319" s="297" t="s">
        <v>2538</v>
      </c>
      <c r="D319" s="297" t="s">
        <v>253</v>
      </c>
      <c r="E319" s="297" t="s">
        <v>2539</v>
      </c>
      <c r="F319" s="3" t="s">
        <v>2149</v>
      </c>
      <c r="G319" s="298" t="s">
        <v>364</v>
      </c>
      <c r="H319" s="299"/>
      <c r="I319" s="300" t="s">
        <v>78</v>
      </c>
      <c r="J319" s="296" t="s">
        <v>276</v>
      </c>
      <c r="K319" s="301" t="s">
        <v>2286</v>
      </c>
      <c r="L319" s="296" t="s">
        <v>277</v>
      </c>
      <c r="M319" s="300" t="s">
        <v>275</v>
      </c>
      <c r="N319" s="302" t="s">
        <v>2287</v>
      </c>
      <c r="O319" s="3" t="s">
        <v>337</v>
      </c>
      <c r="P319" s="307" t="s">
        <v>267</v>
      </c>
      <c r="Q319" s="295" t="s">
        <v>378</v>
      </c>
      <c r="R319" s="303">
        <v>2</v>
      </c>
      <c r="S319" s="304">
        <v>180000</v>
      </c>
      <c r="T319" s="308">
        <f t="shared" si="10"/>
        <v>360000</v>
      </c>
      <c r="U319" s="309">
        <f t="shared" si="11"/>
        <v>403200.00000000006</v>
      </c>
      <c r="V319" s="295"/>
      <c r="W319" s="295" t="s">
        <v>1973</v>
      </c>
      <c r="X319" s="295"/>
    </row>
    <row r="320" spans="1:24" s="305" customFormat="1" ht="76.5" customHeight="1">
      <c r="A320" s="295" t="s">
        <v>1912</v>
      </c>
      <c r="B320" s="296" t="s">
        <v>32</v>
      </c>
      <c r="C320" s="297" t="s">
        <v>2510</v>
      </c>
      <c r="D320" s="297" t="s">
        <v>2511</v>
      </c>
      <c r="E320" s="297" t="s">
        <v>2512</v>
      </c>
      <c r="F320" s="3" t="s">
        <v>2150</v>
      </c>
      <c r="G320" s="298" t="s">
        <v>364</v>
      </c>
      <c r="H320" s="299"/>
      <c r="I320" s="300" t="s">
        <v>78</v>
      </c>
      <c r="J320" s="296" t="s">
        <v>276</v>
      </c>
      <c r="K320" s="301" t="s">
        <v>2286</v>
      </c>
      <c r="L320" s="296" t="s">
        <v>277</v>
      </c>
      <c r="M320" s="300" t="s">
        <v>275</v>
      </c>
      <c r="N320" s="302" t="s">
        <v>2287</v>
      </c>
      <c r="O320" s="3" t="s">
        <v>337</v>
      </c>
      <c r="P320" s="307" t="s">
        <v>267</v>
      </c>
      <c r="Q320" s="295" t="s">
        <v>378</v>
      </c>
      <c r="R320" s="303">
        <v>10</v>
      </c>
      <c r="S320" s="304">
        <v>15000</v>
      </c>
      <c r="T320" s="308">
        <f t="shared" si="10"/>
        <v>150000</v>
      </c>
      <c r="U320" s="309">
        <f t="shared" si="11"/>
        <v>168000.00000000003</v>
      </c>
      <c r="V320" s="295"/>
      <c r="W320" s="295" t="s">
        <v>1973</v>
      </c>
      <c r="X320" s="295"/>
    </row>
    <row r="321" spans="1:24" s="305" customFormat="1" ht="76.5" customHeight="1">
      <c r="A321" s="295" t="s">
        <v>1913</v>
      </c>
      <c r="B321" s="296" t="s">
        <v>32</v>
      </c>
      <c r="C321" s="297" t="s">
        <v>2520</v>
      </c>
      <c r="D321" s="297" t="s">
        <v>2521</v>
      </c>
      <c r="E321" s="297" t="s">
        <v>2522</v>
      </c>
      <c r="F321" s="3" t="s">
        <v>2151</v>
      </c>
      <c r="G321" s="298" t="s">
        <v>364</v>
      </c>
      <c r="H321" s="299"/>
      <c r="I321" s="300" t="s">
        <v>78</v>
      </c>
      <c r="J321" s="296" t="s">
        <v>276</v>
      </c>
      <c r="K321" s="301" t="s">
        <v>2286</v>
      </c>
      <c r="L321" s="296" t="s">
        <v>277</v>
      </c>
      <c r="M321" s="300" t="s">
        <v>275</v>
      </c>
      <c r="N321" s="302" t="s">
        <v>2287</v>
      </c>
      <c r="O321" s="3" t="s">
        <v>337</v>
      </c>
      <c r="P321" s="307" t="s">
        <v>267</v>
      </c>
      <c r="Q321" s="295" t="s">
        <v>378</v>
      </c>
      <c r="R321" s="303">
        <v>15</v>
      </c>
      <c r="S321" s="304">
        <v>2800</v>
      </c>
      <c r="T321" s="308">
        <f t="shared" si="10"/>
        <v>42000</v>
      </c>
      <c r="U321" s="309">
        <f t="shared" si="11"/>
        <v>47040.00000000001</v>
      </c>
      <c r="V321" s="295"/>
      <c r="W321" s="295" t="s">
        <v>1973</v>
      </c>
      <c r="X321" s="295"/>
    </row>
    <row r="322" spans="1:24" s="305" customFormat="1" ht="76.5" customHeight="1">
      <c r="A322" s="295" t="s">
        <v>1914</v>
      </c>
      <c r="B322" s="296" t="s">
        <v>32</v>
      </c>
      <c r="C322" s="297" t="s">
        <v>2520</v>
      </c>
      <c r="D322" s="297" t="s">
        <v>2521</v>
      </c>
      <c r="E322" s="297" t="s">
        <v>2522</v>
      </c>
      <c r="F322" s="3" t="s">
        <v>2152</v>
      </c>
      <c r="G322" s="298" t="s">
        <v>364</v>
      </c>
      <c r="H322" s="299"/>
      <c r="I322" s="300" t="s">
        <v>78</v>
      </c>
      <c r="J322" s="296" t="s">
        <v>276</v>
      </c>
      <c r="K322" s="301" t="s">
        <v>2286</v>
      </c>
      <c r="L322" s="296" t="s">
        <v>277</v>
      </c>
      <c r="M322" s="300" t="s">
        <v>275</v>
      </c>
      <c r="N322" s="302" t="s">
        <v>2287</v>
      </c>
      <c r="O322" s="3" t="s">
        <v>337</v>
      </c>
      <c r="P322" s="307" t="s">
        <v>267</v>
      </c>
      <c r="Q322" s="295" t="s">
        <v>378</v>
      </c>
      <c r="R322" s="303">
        <v>15</v>
      </c>
      <c r="S322" s="304">
        <v>2800</v>
      </c>
      <c r="T322" s="308">
        <f aca="true" t="shared" si="12" ref="T322:T361">S322*R322</f>
        <v>42000</v>
      </c>
      <c r="U322" s="309">
        <f aca="true" t="shared" si="13" ref="U322:U361">T322*1.12</f>
        <v>47040.00000000001</v>
      </c>
      <c r="V322" s="295"/>
      <c r="W322" s="295" t="s">
        <v>1973</v>
      </c>
      <c r="X322" s="295"/>
    </row>
    <row r="323" spans="1:25" s="305" customFormat="1" ht="76.5" customHeight="1">
      <c r="A323" s="295" t="s">
        <v>1915</v>
      </c>
      <c r="B323" s="296" t="s">
        <v>32</v>
      </c>
      <c r="C323" s="326" t="s">
        <v>2431</v>
      </c>
      <c r="D323" s="326" t="s">
        <v>2427</v>
      </c>
      <c r="E323" s="326" t="s">
        <v>2432</v>
      </c>
      <c r="F323" s="3" t="s">
        <v>2153</v>
      </c>
      <c r="G323" s="298" t="s">
        <v>364</v>
      </c>
      <c r="H323" s="299"/>
      <c r="I323" s="300" t="s">
        <v>78</v>
      </c>
      <c r="J323" s="296" t="s">
        <v>276</v>
      </c>
      <c r="K323" s="301" t="s">
        <v>2286</v>
      </c>
      <c r="L323" s="296" t="s">
        <v>277</v>
      </c>
      <c r="M323" s="300" t="s">
        <v>275</v>
      </c>
      <c r="N323" s="302" t="s">
        <v>2287</v>
      </c>
      <c r="O323" s="3" t="s">
        <v>337</v>
      </c>
      <c r="P323" s="307" t="s">
        <v>267</v>
      </c>
      <c r="Q323" s="246" t="s">
        <v>378</v>
      </c>
      <c r="R323" s="303">
        <v>1</v>
      </c>
      <c r="S323" s="304">
        <v>131676</v>
      </c>
      <c r="T323" s="308">
        <f t="shared" si="12"/>
        <v>131676</v>
      </c>
      <c r="U323" s="309">
        <f t="shared" si="13"/>
        <v>147477.12000000002</v>
      </c>
      <c r="V323" s="295"/>
      <c r="W323" s="295" t="s">
        <v>1973</v>
      </c>
      <c r="X323" s="295"/>
      <c r="Y323" s="325" t="s">
        <v>2707</v>
      </c>
    </row>
    <row r="324" spans="1:25" s="305" customFormat="1" ht="76.5" customHeight="1">
      <c r="A324" s="295" t="s">
        <v>1916</v>
      </c>
      <c r="B324" s="296" t="s">
        <v>32</v>
      </c>
      <c r="C324" s="297" t="s">
        <v>2429</v>
      </c>
      <c r="D324" s="297" t="s">
        <v>2427</v>
      </c>
      <c r="E324" s="297" t="s">
        <v>2430</v>
      </c>
      <c r="F324" s="3" t="s">
        <v>2154</v>
      </c>
      <c r="G324" s="298" t="s">
        <v>364</v>
      </c>
      <c r="H324" s="299"/>
      <c r="I324" s="300" t="s">
        <v>78</v>
      </c>
      <c r="J324" s="296" t="s">
        <v>276</v>
      </c>
      <c r="K324" s="301" t="s">
        <v>2286</v>
      </c>
      <c r="L324" s="296" t="s">
        <v>277</v>
      </c>
      <c r="M324" s="300" t="s">
        <v>275</v>
      </c>
      <c r="N324" s="302" t="s">
        <v>2287</v>
      </c>
      <c r="O324" s="3" t="s">
        <v>337</v>
      </c>
      <c r="P324" s="307" t="s">
        <v>267</v>
      </c>
      <c r="Q324" s="246" t="s">
        <v>378</v>
      </c>
      <c r="R324" s="303">
        <v>2</v>
      </c>
      <c r="S324" s="304">
        <v>84900</v>
      </c>
      <c r="T324" s="308">
        <f t="shared" si="12"/>
        <v>169800</v>
      </c>
      <c r="U324" s="309">
        <f t="shared" si="13"/>
        <v>190176.00000000003</v>
      </c>
      <c r="V324" s="295"/>
      <c r="W324" s="295" t="s">
        <v>1973</v>
      </c>
      <c r="X324" s="295"/>
      <c r="Y324" s="325" t="s">
        <v>2707</v>
      </c>
    </row>
    <row r="325" spans="1:25" s="305" customFormat="1" ht="76.5" customHeight="1">
      <c r="A325" s="295" t="s">
        <v>1917</v>
      </c>
      <c r="B325" s="296" t="s">
        <v>32</v>
      </c>
      <c r="C325" s="297" t="s">
        <v>2673</v>
      </c>
      <c r="D325" s="297" t="s">
        <v>2480</v>
      </c>
      <c r="E325" s="297" t="s">
        <v>2674</v>
      </c>
      <c r="F325" s="3" t="s">
        <v>2155</v>
      </c>
      <c r="G325" s="298" t="s">
        <v>364</v>
      </c>
      <c r="H325" s="299"/>
      <c r="I325" s="300" t="s">
        <v>78</v>
      </c>
      <c r="J325" s="296" t="s">
        <v>276</v>
      </c>
      <c r="K325" s="301" t="s">
        <v>2286</v>
      </c>
      <c r="L325" s="296" t="s">
        <v>277</v>
      </c>
      <c r="M325" s="300" t="s">
        <v>275</v>
      </c>
      <c r="N325" s="302" t="s">
        <v>2287</v>
      </c>
      <c r="O325" s="3" t="s">
        <v>337</v>
      </c>
      <c r="P325" s="307" t="s">
        <v>267</v>
      </c>
      <c r="Q325" s="246" t="s">
        <v>378</v>
      </c>
      <c r="R325" s="303">
        <v>1</v>
      </c>
      <c r="S325" s="304">
        <v>159188</v>
      </c>
      <c r="T325" s="308">
        <f t="shared" si="12"/>
        <v>159188</v>
      </c>
      <c r="U325" s="309">
        <f t="shared" si="13"/>
        <v>178290.56000000003</v>
      </c>
      <c r="V325" s="295"/>
      <c r="W325" s="295" t="s">
        <v>1973</v>
      </c>
      <c r="X325" s="295"/>
      <c r="Y325" s="325" t="s">
        <v>2707</v>
      </c>
    </row>
    <row r="326" spans="1:25" s="305" customFormat="1" ht="76.5" customHeight="1">
      <c r="A326" s="295" t="s">
        <v>1918</v>
      </c>
      <c r="B326" s="296" t="s">
        <v>32</v>
      </c>
      <c r="C326" s="297" t="s">
        <v>2593</v>
      </c>
      <c r="D326" s="297" t="s">
        <v>2594</v>
      </c>
      <c r="E326" s="297" t="s">
        <v>2595</v>
      </c>
      <c r="F326" s="3" t="s">
        <v>2156</v>
      </c>
      <c r="G326" s="298" t="s">
        <v>364</v>
      </c>
      <c r="H326" s="299"/>
      <c r="I326" s="300" t="s">
        <v>78</v>
      </c>
      <c r="J326" s="296" t="s">
        <v>276</v>
      </c>
      <c r="K326" s="301" t="s">
        <v>2286</v>
      </c>
      <c r="L326" s="296" t="s">
        <v>277</v>
      </c>
      <c r="M326" s="300" t="s">
        <v>275</v>
      </c>
      <c r="N326" s="302" t="s">
        <v>2287</v>
      </c>
      <c r="O326" s="3" t="s">
        <v>337</v>
      </c>
      <c r="P326" s="307" t="s">
        <v>267</v>
      </c>
      <c r="Q326" s="246" t="s">
        <v>378</v>
      </c>
      <c r="R326" s="303">
        <v>2</v>
      </c>
      <c r="S326" s="304">
        <v>260200</v>
      </c>
      <c r="T326" s="308">
        <f t="shared" si="12"/>
        <v>520400</v>
      </c>
      <c r="U326" s="309">
        <f t="shared" si="13"/>
        <v>582848</v>
      </c>
      <c r="V326" s="295"/>
      <c r="W326" s="295" t="s">
        <v>1973</v>
      </c>
      <c r="X326" s="295"/>
      <c r="Y326" s="325" t="s">
        <v>2707</v>
      </c>
    </row>
    <row r="327" spans="1:25" s="305" customFormat="1" ht="76.5" customHeight="1">
      <c r="A327" s="295" t="s">
        <v>1919</v>
      </c>
      <c r="B327" s="296" t="s">
        <v>32</v>
      </c>
      <c r="C327" s="297" t="s">
        <v>2652</v>
      </c>
      <c r="D327" s="297" t="s">
        <v>2594</v>
      </c>
      <c r="E327" s="297" t="s">
        <v>2653</v>
      </c>
      <c r="F327" s="3" t="s">
        <v>2157</v>
      </c>
      <c r="G327" s="298" t="s">
        <v>364</v>
      </c>
      <c r="H327" s="299"/>
      <c r="I327" s="300" t="s">
        <v>78</v>
      </c>
      <c r="J327" s="296" t="s">
        <v>276</v>
      </c>
      <c r="K327" s="301" t="s">
        <v>2286</v>
      </c>
      <c r="L327" s="296" t="s">
        <v>277</v>
      </c>
      <c r="M327" s="300" t="s">
        <v>275</v>
      </c>
      <c r="N327" s="302" t="s">
        <v>2287</v>
      </c>
      <c r="O327" s="3" t="s">
        <v>337</v>
      </c>
      <c r="P327" s="307" t="s">
        <v>267</v>
      </c>
      <c r="Q327" s="246" t="s">
        <v>378</v>
      </c>
      <c r="R327" s="303">
        <v>2</v>
      </c>
      <c r="S327" s="304">
        <v>192550</v>
      </c>
      <c r="T327" s="308">
        <f t="shared" si="12"/>
        <v>385100</v>
      </c>
      <c r="U327" s="309">
        <f t="shared" si="13"/>
        <v>431312.00000000006</v>
      </c>
      <c r="V327" s="295"/>
      <c r="W327" s="295" t="s">
        <v>1973</v>
      </c>
      <c r="X327" s="295"/>
      <c r="Y327" s="325" t="s">
        <v>2707</v>
      </c>
    </row>
    <row r="328" spans="1:25" s="305" customFormat="1" ht="76.5" customHeight="1">
      <c r="A328" s="295" t="s">
        <v>1920</v>
      </c>
      <c r="B328" s="296" t="s">
        <v>32</v>
      </c>
      <c r="C328" s="297" t="s">
        <v>2446</v>
      </c>
      <c r="D328" s="297" t="s">
        <v>2447</v>
      </c>
      <c r="E328" s="297" t="s">
        <v>2422</v>
      </c>
      <c r="F328" s="3" t="s">
        <v>2158</v>
      </c>
      <c r="G328" s="298" t="s">
        <v>364</v>
      </c>
      <c r="H328" s="299"/>
      <c r="I328" s="300" t="s">
        <v>78</v>
      </c>
      <c r="J328" s="296" t="s">
        <v>276</v>
      </c>
      <c r="K328" s="301" t="s">
        <v>2286</v>
      </c>
      <c r="L328" s="296" t="s">
        <v>277</v>
      </c>
      <c r="M328" s="300" t="s">
        <v>275</v>
      </c>
      <c r="N328" s="302" t="s">
        <v>2287</v>
      </c>
      <c r="O328" s="3" t="s">
        <v>337</v>
      </c>
      <c r="P328" s="307" t="s">
        <v>267</v>
      </c>
      <c r="Q328" s="246" t="s">
        <v>378</v>
      </c>
      <c r="R328" s="303">
        <v>2</v>
      </c>
      <c r="S328" s="304">
        <v>210608.93124302535</v>
      </c>
      <c r="T328" s="308">
        <f t="shared" si="12"/>
        <v>421217.8624860507</v>
      </c>
      <c r="U328" s="309">
        <f t="shared" si="13"/>
        <v>471764.0059843768</v>
      </c>
      <c r="V328" s="295"/>
      <c r="W328" s="295" t="s">
        <v>1973</v>
      </c>
      <c r="X328" s="295"/>
      <c r="Y328" s="325" t="s">
        <v>2707</v>
      </c>
    </row>
    <row r="329" spans="1:25" s="305" customFormat="1" ht="76.5" customHeight="1">
      <c r="A329" s="295" t="s">
        <v>1921</v>
      </c>
      <c r="B329" s="296" t="s">
        <v>32</v>
      </c>
      <c r="C329" s="297" t="s">
        <v>2505</v>
      </c>
      <c r="D329" s="297" t="s">
        <v>2506</v>
      </c>
      <c r="E329" s="297" t="s">
        <v>2507</v>
      </c>
      <c r="F329" s="3" t="s">
        <v>2159</v>
      </c>
      <c r="G329" s="298" t="s">
        <v>364</v>
      </c>
      <c r="H329" s="299"/>
      <c r="I329" s="300" t="s">
        <v>78</v>
      </c>
      <c r="J329" s="296" t="s">
        <v>276</v>
      </c>
      <c r="K329" s="301" t="s">
        <v>2286</v>
      </c>
      <c r="L329" s="296" t="s">
        <v>277</v>
      </c>
      <c r="M329" s="300" t="s">
        <v>275</v>
      </c>
      <c r="N329" s="302" t="s">
        <v>2287</v>
      </c>
      <c r="O329" s="3" t="s">
        <v>337</v>
      </c>
      <c r="P329" s="307" t="s">
        <v>267</v>
      </c>
      <c r="Q329" s="246" t="s">
        <v>378</v>
      </c>
      <c r="R329" s="303">
        <v>2</v>
      </c>
      <c r="S329" s="304">
        <v>168000</v>
      </c>
      <c r="T329" s="308">
        <f t="shared" si="12"/>
        <v>336000</v>
      </c>
      <c r="U329" s="309">
        <f t="shared" si="13"/>
        <v>376320.00000000006</v>
      </c>
      <c r="V329" s="295"/>
      <c r="W329" s="295" t="s">
        <v>1973</v>
      </c>
      <c r="X329" s="295"/>
      <c r="Y329" s="325" t="s">
        <v>2707</v>
      </c>
    </row>
    <row r="330" spans="1:25" s="305" customFormat="1" ht="76.5" customHeight="1">
      <c r="A330" s="295" t="s">
        <v>1922</v>
      </c>
      <c r="B330" s="296" t="s">
        <v>32</v>
      </c>
      <c r="C330" s="297" t="s">
        <v>2501</v>
      </c>
      <c r="D330" s="297" t="s">
        <v>252</v>
      </c>
      <c r="E330" s="297" t="s">
        <v>2502</v>
      </c>
      <c r="F330" s="3" t="s">
        <v>2160</v>
      </c>
      <c r="G330" s="298" t="s">
        <v>364</v>
      </c>
      <c r="H330" s="299"/>
      <c r="I330" s="300" t="s">
        <v>78</v>
      </c>
      <c r="J330" s="296" t="s">
        <v>276</v>
      </c>
      <c r="K330" s="301" t="s">
        <v>2286</v>
      </c>
      <c r="L330" s="296" t="s">
        <v>277</v>
      </c>
      <c r="M330" s="300" t="s">
        <v>275</v>
      </c>
      <c r="N330" s="302" t="s">
        <v>2287</v>
      </c>
      <c r="O330" s="3" t="s">
        <v>337</v>
      </c>
      <c r="P330" s="307" t="s">
        <v>267</v>
      </c>
      <c r="Q330" s="246" t="s">
        <v>378</v>
      </c>
      <c r="R330" s="303">
        <v>1</v>
      </c>
      <c r="S330" s="304">
        <v>110921.78247136573</v>
      </c>
      <c r="T330" s="308">
        <f t="shared" si="12"/>
        <v>110921.78247136573</v>
      </c>
      <c r="U330" s="309">
        <f t="shared" si="13"/>
        <v>124232.39636792963</v>
      </c>
      <c r="V330" s="295"/>
      <c r="W330" s="295" t="s">
        <v>1973</v>
      </c>
      <c r="X330" s="295"/>
      <c r="Y330" s="325" t="s">
        <v>2707</v>
      </c>
    </row>
    <row r="331" spans="1:25" s="305" customFormat="1" ht="76.5" customHeight="1">
      <c r="A331" s="295" t="s">
        <v>1923</v>
      </c>
      <c r="B331" s="296" t="s">
        <v>32</v>
      </c>
      <c r="C331" s="297" t="s">
        <v>2675</v>
      </c>
      <c r="D331" s="297" t="s">
        <v>2676</v>
      </c>
      <c r="E331" s="297" t="s">
        <v>2677</v>
      </c>
      <c r="F331" s="3" t="s">
        <v>2161</v>
      </c>
      <c r="G331" s="298" t="s">
        <v>364</v>
      </c>
      <c r="H331" s="299"/>
      <c r="I331" s="300" t="s">
        <v>78</v>
      </c>
      <c r="J331" s="296" t="s">
        <v>276</v>
      </c>
      <c r="K331" s="301" t="s">
        <v>2286</v>
      </c>
      <c r="L331" s="296" t="s">
        <v>277</v>
      </c>
      <c r="M331" s="300" t="s">
        <v>275</v>
      </c>
      <c r="N331" s="302" t="s">
        <v>2287</v>
      </c>
      <c r="O331" s="3" t="s">
        <v>337</v>
      </c>
      <c r="P331" s="307" t="s">
        <v>267</v>
      </c>
      <c r="Q331" s="246" t="s">
        <v>378</v>
      </c>
      <c r="R331" s="303">
        <v>4</v>
      </c>
      <c r="S331" s="304">
        <v>6720.208669497043</v>
      </c>
      <c r="T331" s="308">
        <f t="shared" si="12"/>
        <v>26880.834677988172</v>
      </c>
      <c r="U331" s="309">
        <f t="shared" si="13"/>
        <v>30106.534839346758</v>
      </c>
      <c r="V331" s="295"/>
      <c r="W331" s="295" t="s">
        <v>1973</v>
      </c>
      <c r="X331" s="295"/>
      <c r="Y331" s="325" t="s">
        <v>2707</v>
      </c>
    </row>
    <row r="332" spans="1:25" s="305" customFormat="1" ht="76.5" customHeight="1">
      <c r="A332" s="295" t="s">
        <v>1924</v>
      </c>
      <c r="B332" s="296" t="s">
        <v>32</v>
      </c>
      <c r="C332" s="297" t="s">
        <v>2678</v>
      </c>
      <c r="D332" s="297" t="s">
        <v>2676</v>
      </c>
      <c r="E332" s="297" t="s">
        <v>2679</v>
      </c>
      <c r="F332" s="3" t="s">
        <v>2162</v>
      </c>
      <c r="G332" s="298" t="s">
        <v>364</v>
      </c>
      <c r="H332" s="299"/>
      <c r="I332" s="300" t="s">
        <v>78</v>
      </c>
      <c r="J332" s="296" t="s">
        <v>276</v>
      </c>
      <c r="K332" s="301" t="s">
        <v>2286</v>
      </c>
      <c r="L332" s="296" t="s">
        <v>277</v>
      </c>
      <c r="M332" s="300" t="s">
        <v>275</v>
      </c>
      <c r="N332" s="302" t="s">
        <v>2287</v>
      </c>
      <c r="O332" s="3" t="s">
        <v>337</v>
      </c>
      <c r="P332" s="307" t="s">
        <v>267</v>
      </c>
      <c r="Q332" s="246" t="s">
        <v>378</v>
      </c>
      <c r="R332" s="303">
        <v>4</v>
      </c>
      <c r="S332" s="304">
        <v>10513</v>
      </c>
      <c r="T332" s="308">
        <f t="shared" si="12"/>
        <v>42052</v>
      </c>
      <c r="U332" s="309">
        <f t="shared" si="13"/>
        <v>47098.240000000005</v>
      </c>
      <c r="V332" s="295"/>
      <c r="W332" s="295" t="s">
        <v>1973</v>
      </c>
      <c r="X332" s="295"/>
      <c r="Y332" s="325" t="s">
        <v>2707</v>
      </c>
    </row>
    <row r="333" spans="1:25" s="305" customFormat="1" ht="76.5" customHeight="1">
      <c r="A333" s="295" t="s">
        <v>1925</v>
      </c>
      <c r="B333" s="296" t="s">
        <v>32</v>
      </c>
      <c r="C333" s="297" t="s">
        <v>2581</v>
      </c>
      <c r="D333" s="297" t="s">
        <v>2680</v>
      </c>
      <c r="E333" s="297" t="s">
        <v>2583</v>
      </c>
      <c r="F333" s="3" t="s">
        <v>2163</v>
      </c>
      <c r="G333" s="298" t="s">
        <v>364</v>
      </c>
      <c r="H333" s="299"/>
      <c r="I333" s="300" t="s">
        <v>78</v>
      </c>
      <c r="J333" s="296" t="s">
        <v>276</v>
      </c>
      <c r="K333" s="301" t="s">
        <v>2286</v>
      </c>
      <c r="L333" s="296" t="s">
        <v>277</v>
      </c>
      <c r="M333" s="300" t="s">
        <v>275</v>
      </c>
      <c r="N333" s="302" t="s">
        <v>2287</v>
      </c>
      <c r="O333" s="3" t="s">
        <v>337</v>
      </c>
      <c r="P333" s="307" t="s">
        <v>267</v>
      </c>
      <c r="Q333" s="246" t="s">
        <v>378</v>
      </c>
      <c r="R333" s="303">
        <v>4</v>
      </c>
      <c r="S333" s="304">
        <v>50750</v>
      </c>
      <c r="T333" s="308">
        <f t="shared" si="12"/>
        <v>203000</v>
      </c>
      <c r="U333" s="309">
        <f t="shared" si="13"/>
        <v>227360.00000000003</v>
      </c>
      <c r="V333" s="295"/>
      <c r="W333" s="295" t="s">
        <v>1973</v>
      </c>
      <c r="X333" s="295"/>
      <c r="Y333" s="325" t="s">
        <v>2707</v>
      </c>
    </row>
    <row r="334" spans="1:25" s="305" customFormat="1" ht="76.5" customHeight="1">
      <c r="A334" s="295" t="s">
        <v>1926</v>
      </c>
      <c r="B334" s="296" t="s">
        <v>32</v>
      </c>
      <c r="C334" s="297" t="s">
        <v>2415</v>
      </c>
      <c r="D334" s="297" t="s">
        <v>2416</v>
      </c>
      <c r="E334" s="297" t="s">
        <v>2417</v>
      </c>
      <c r="F334" s="3" t="s">
        <v>2164</v>
      </c>
      <c r="G334" s="298" t="s">
        <v>364</v>
      </c>
      <c r="H334" s="299"/>
      <c r="I334" s="300" t="s">
        <v>78</v>
      </c>
      <c r="J334" s="296" t="s">
        <v>276</v>
      </c>
      <c r="K334" s="301" t="s">
        <v>2286</v>
      </c>
      <c r="L334" s="296" t="s">
        <v>277</v>
      </c>
      <c r="M334" s="300" t="s">
        <v>275</v>
      </c>
      <c r="N334" s="302" t="s">
        <v>2287</v>
      </c>
      <c r="O334" s="3" t="s">
        <v>337</v>
      </c>
      <c r="P334" s="307" t="s">
        <v>267</v>
      </c>
      <c r="Q334" s="246" t="s">
        <v>378</v>
      </c>
      <c r="R334" s="303">
        <v>4</v>
      </c>
      <c r="S334" s="304">
        <v>53303.8707862847</v>
      </c>
      <c r="T334" s="308">
        <f t="shared" si="12"/>
        <v>213215.4831451388</v>
      </c>
      <c r="U334" s="309">
        <f t="shared" si="13"/>
        <v>238801.3411225555</v>
      </c>
      <c r="V334" s="295"/>
      <c r="W334" s="295" t="s">
        <v>1973</v>
      </c>
      <c r="X334" s="295"/>
      <c r="Y334" s="325" t="s">
        <v>2707</v>
      </c>
    </row>
    <row r="335" spans="1:25" s="305" customFormat="1" ht="76.5" customHeight="1">
      <c r="A335" s="295" t="s">
        <v>1927</v>
      </c>
      <c r="B335" s="296" t="s">
        <v>32</v>
      </c>
      <c r="C335" s="297" t="s">
        <v>2631</v>
      </c>
      <c r="D335" s="297" t="s">
        <v>2632</v>
      </c>
      <c r="E335" s="297" t="s">
        <v>2633</v>
      </c>
      <c r="F335" s="3" t="s">
        <v>2165</v>
      </c>
      <c r="G335" s="298" t="s">
        <v>364</v>
      </c>
      <c r="H335" s="299"/>
      <c r="I335" s="300" t="s">
        <v>78</v>
      </c>
      <c r="J335" s="296" t="s">
        <v>276</v>
      </c>
      <c r="K335" s="301" t="s">
        <v>2286</v>
      </c>
      <c r="L335" s="296" t="s">
        <v>277</v>
      </c>
      <c r="M335" s="300" t="s">
        <v>275</v>
      </c>
      <c r="N335" s="302" t="s">
        <v>2287</v>
      </c>
      <c r="O335" s="3" t="s">
        <v>337</v>
      </c>
      <c r="P335" s="307" t="s">
        <v>267</v>
      </c>
      <c r="Q335" s="246" t="s">
        <v>378</v>
      </c>
      <c r="R335" s="303">
        <v>2</v>
      </c>
      <c r="S335" s="304">
        <v>32100</v>
      </c>
      <c r="T335" s="308">
        <f t="shared" si="12"/>
        <v>64200</v>
      </c>
      <c r="U335" s="309">
        <f t="shared" si="13"/>
        <v>71904</v>
      </c>
      <c r="V335" s="295"/>
      <c r="W335" s="295" t="s">
        <v>1973</v>
      </c>
      <c r="X335" s="295"/>
      <c r="Y335" s="325" t="s">
        <v>2707</v>
      </c>
    </row>
    <row r="336" spans="1:25" s="305" customFormat="1" ht="76.5" customHeight="1">
      <c r="A336" s="295" t="s">
        <v>1928</v>
      </c>
      <c r="B336" s="296" t="s">
        <v>32</v>
      </c>
      <c r="C336" s="297" t="s">
        <v>2631</v>
      </c>
      <c r="D336" s="297" t="s">
        <v>2632</v>
      </c>
      <c r="E336" s="297" t="s">
        <v>2633</v>
      </c>
      <c r="F336" s="3" t="s">
        <v>2166</v>
      </c>
      <c r="G336" s="298" t="s">
        <v>364</v>
      </c>
      <c r="H336" s="299"/>
      <c r="I336" s="300" t="s">
        <v>78</v>
      </c>
      <c r="J336" s="296" t="s">
        <v>276</v>
      </c>
      <c r="K336" s="301" t="s">
        <v>2286</v>
      </c>
      <c r="L336" s="296" t="s">
        <v>277</v>
      </c>
      <c r="M336" s="300" t="s">
        <v>275</v>
      </c>
      <c r="N336" s="302" t="s">
        <v>2287</v>
      </c>
      <c r="O336" s="3" t="s">
        <v>337</v>
      </c>
      <c r="P336" s="307" t="s">
        <v>267</v>
      </c>
      <c r="Q336" s="246" t="s">
        <v>378</v>
      </c>
      <c r="R336" s="303">
        <v>2</v>
      </c>
      <c r="S336" s="304">
        <v>32100</v>
      </c>
      <c r="T336" s="308">
        <f t="shared" si="12"/>
        <v>64200</v>
      </c>
      <c r="U336" s="309">
        <f t="shared" si="13"/>
        <v>71904</v>
      </c>
      <c r="V336" s="295"/>
      <c r="W336" s="295" t="s">
        <v>1973</v>
      </c>
      <c r="X336" s="295"/>
      <c r="Y336" s="325" t="s">
        <v>2707</v>
      </c>
    </row>
    <row r="337" spans="1:25" s="305" customFormat="1" ht="76.5" customHeight="1">
      <c r="A337" s="295" t="s">
        <v>1929</v>
      </c>
      <c r="B337" s="296" t="s">
        <v>32</v>
      </c>
      <c r="C337" s="297" t="s">
        <v>2681</v>
      </c>
      <c r="D337" s="297" t="s">
        <v>2465</v>
      </c>
      <c r="E337" s="297" t="s">
        <v>2389</v>
      </c>
      <c r="F337" s="3" t="s">
        <v>2167</v>
      </c>
      <c r="G337" s="298" t="s">
        <v>364</v>
      </c>
      <c r="H337" s="299"/>
      <c r="I337" s="300" t="s">
        <v>78</v>
      </c>
      <c r="J337" s="296" t="s">
        <v>276</v>
      </c>
      <c r="K337" s="301" t="s">
        <v>2286</v>
      </c>
      <c r="L337" s="296" t="s">
        <v>277</v>
      </c>
      <c r="M337" s="300" t="s">
        <v>275</v>
      </c>
      <c r="N337" s="302" t="s">
        <v>2287</v>
      </c>
      <c r="O337" s="3" t="s">
        <v>337</v>
      </c>
      <c r="P337" s="307" t="s">
        <v>267</v>
      </c>
      <c r="Q337" s="246" t="s">
        <v>378</v>
      </c>
      <c r="R337" s="303">
        <v>4</v>
      </c>
      <c r="S337" s="304">
        <v>27450</v>
      </c>
      <c r="T337" s="308">
        <f t="shared" si="12"/>
        <v>109800</v>
      </c>
      <c r="U337" s="309">
        <f t="shared" si="13"/>
        <v>122976.00000000001</v>
      </c>
      <c r="V337" s="295"/>
      <c r="W337" s="295" t="s">
        <v>1973</v>
      </c>
      <c r="X337" s="295"/>
      <c r="Y337" s="325" t="s">
        <v>2707</v>
      </c>
    </row>
    <row r="338" spans="1:25" s="305" customFormat="1" ht="76.5" customHeight="1">
      <c r="A338" s="295" t="s">
        <v>1930</v>
      </c>
      <c r="B338" s="296" t="s">
        <v>32</v>
      </c>
      <c r="C338" s="297" t="s">
        <v>2681</v>
      </c>
      <c r="D338" s="297" t="s">
        <v>2465</v>
      </c>
      <c r="E338" s="297" t="s">
        <v>2389</v>
      </c>
      <c r="F338" s="3" t="s">
        <v>2168</v>
      </c>
      <c r="G338" s="298" t="s">
        <v>364</v>
      </c>
      <c r="H338" s="299"/>
      <c r="I338" s="300" t="s">
        <v>78</v>
      </c>
      <c r="J338" s="296" t="s">
        <v>276</v>
      </c>
      <c r="K338" s="301" t="s">
        <v>2286</v>
      </c>
      <c r="L338" s="296" t="s">
        <v>277</v>
      </c>
      <c r="M338" s="300" t="s">
        <v>275</v>
      </c>
      <c r="N338" s="302" t="s">
        <v>2287</v>
      </c>
      <c r="O338" s="3" t="s">
        <v>337</v>
      </c>
      <c r="P338" s="307" t="s">
        <v>267</v>
      </c>
      <c r="Q338" s="246" t="s">
        <v>378</v>
      </c>
      <c r="R338" s="303">
        <v>4</v>
      </c>
      <c r="S338" s="304">
        <v>28550</v>
      </c>
      <c r="T338" s="308">
        <f t="shared" si="12"/>
        <v>114200</v>
      </c>
      <c r="U338" s="309">
        <f t="shared" si="13"/>
        <v>127904.00000000001</v>
      </c>
      <c r="V338" s="295"/>
      <c r="W338" s="295" t="s">
        <v>1973</v>
      </c>
      <c r="X338" s="295"/>
      <c r="Y338" s="325" t="s">
        <v>2707</v>
      </c>
    </row>
    <row r="339" spans="1:25" s="305" customFormat="1" ht="76.5" customHeight="1">
      <c r="A339" s="295" t="s">
        <v>1931</v>
      </c>
      <c r="B339" s="296" t="s">
        <v>32</v>
      </c>
      <c r="C339" s="297" t="s">
        <v>2648</v>
      </c>
      <c r="D339" s="297" t="s">
        <v>2465</v>
      </c>
      <c r="E339" s="297" t="s">
        <v>2649</v>
      </c>
      <c r="F339" s="3" t="s">
        <v>2169</v>
      </c>
      <c r="G339" s="298" t="s">
        <v>364</v>
      </c>
      <c r="H339" s="299"/>
      <c r="I339" s="300" t="s">
        <v>78</v>
      </c>
      <c r="J339" s="296" t="s">
        <v>276</v>
      </c>
      <c r="K339" s="301" t="s">
        <v>2286</v>
      </c>
      <c r="L339" s="296" t="s">
        <v>277</v>
      </c>
      <c r="M339" s="300" t="s">
        <v>275</v>
      </c>
      <c r="N339" s="302" t="s">
        <v>2287</v>
      </c>
      <c r="O339" s="3" t="s">
        <v>337</v>
      </c>
      <c r="P339" s="307" t="s">
        <v>267</v>
      </c>
      <c r="Q339" s="246" t="s">
        <v>378</v>
      </c>
      <c r="R339" s="303">
        <v>2</v>
      </c>
      <c r="S339" s="304">
        <v>13450</v>
      </c>
      <c r="T339" s="308">
        <f t="shared" si="12"/>
        <v>26900</v>
      </c>
      <c r="U339" s="309">
        <f t="shared" si="13"/>
        <v>30128.000000000004</v>
      </c>
      <c r="V339" s="295"/>
      <c r="W339" s="295" t="s">
        <v>1973</v>
      </c>
      <c r="X339" s="295"/>
      <c r="Y339" s="325" t="s">
        <v>2707</v>
      </c>
    </row>
    <row r="340" spans="1:25" s="305" customFormat="1" ht="76.5" customHeight="1">
      <c r="A340" s="295" t="s">
        <v>1932</v>
      </c>
      <c r="B340" s="296" t="s">
        <v>32</v>
      </c>
      <c r="C340" s="297" t="s">
        <v>2648</v>
      </c>
      <c r="D340" s="297" t="s">
        <v>2465</v>
      </c>
      <c r="E340" s="297" t="s">
        <v>2649</v>
      </c>
      <c r="F340" s="3" t="s">
        <v>2170</v>
      </c>
      <c r="G340" s="298" t="s">
        <v>364</v>
      </c>
      <c r="H340" s="299"/>
      <c r="I340" s="300" t="s">
        <v>78</v>
      </c>
      <c r="J340" s="296" t="s">
        <v>276</v>
      </c>
      <c r="K340" s="301" t="s">
        <v>2286</v>
      </c>
      <c r="L340" s="296" t="s">
        <v>277</v>
      </c>
      <c r="M340" s="300" t="s">
        <v>275</v>
      </c>
      <c r="N340" s="302" t="s">
        <v>2287</v>
      </c>
      <c r="O340" s="3" t="s">
        <v>337</v>
      </c>
      <c r="P340" s="307" t="s">
        <v>267</v>
      </c>
      <c r="Q340" s="246" t="s">
        <v>378</v>
      </c>
      <c r="R340" s="303">
        <v>2</v>
      </c>
      <c r="S340" s="304">
        <v>25826</v>
      </c>
      <c r="T340" s="308">
        <f t="shared" si="12"/>
        <v>51652</v>
      </c>
      <c r="U340" s="309">
        <f t="shared" si="13"/>
        <v>57850.240000000005</v>
      </c>
      <c r="V340" s="295"/>
      <c r="W340" s="295" t="s">
        <v>1973</v>
      </c>
      <c r="X340" s="295"/>
      <c r="Y340" s="325" t="s">
        <v>2707</v>
      </c>
    </row>
    <row r="341" spans="1:25" s="305" customFormat="1" ht="76.5" customHeight="1">
      <c r="A341" s="295" t="s">
        <v>1933</v>
      </c>
      <c r="B341" s="296" t="s">
        <v>32</v>
      </c>
      <c r="C341" s="297" t="s">
        <v>2642</v>
      </c>
      <c r="D341" s="297" t="s">
        <v>240</v>
      </c>
      <c r="E341" s="297" t="s">
        <v>2643</v>
      </c>
      <c r="F341" s="3" t="s">
        <v>2171</v>
      </c>
      <c r="G341" s="298" t="s">
        <v>364</v>
      </c>
      <c r="H341" s="299"/>
      <c r="I341" s="300" t="s">
        <v>78</v>
      </c>
      <c r="J341" s="296" t="s">
        <v>276</v>
      </c>
      <c r="K341" s="301" t="s">
        <v>2286</v>
      </c>
      <c r="L341" s="296" t="s">
        <v>277</v>
      </c>
      <c r="M341" s="300" t="s">
        <v>275</v>
      </c>
      <c r="N341" s="302" t="s">
        <v>2287</v>
      </c>
      <c r="O341" s="3" t="s">
        <v>337</v>
      </c>
      <c r="P341" s="307" t="s">
        <v>267</v>
      </c>
      <c r="Q341" s="246" t="s">
        <v>378</v>
      </c>
      <c r="R341" s="303">
        <v>2</v>
      </c>
      <c r="S341" s="304">
        <v>550</v>
      </c>
      <c r="T341" s="308">
        <f t="shared" si="12"/>
        <v>1100</v>
      </c>
      <c r="U341" s="309">
        <f t="shared" si="13"/>
        <v>1232.0000000000002</v>
      </c>
      <c r="V341" s="295"/>
      <c r="W341" s="295" t="s">
        <v>1973</v>
      </c>
      <c r="X341" s="295"/>
      <c r="Y341" s="325" t="s">
        <v>2707</v>
      </c>
    </row>
    <row r="342" spans="1:25" s="305" customFormat="1" ht="76.5" customHeight="1">
      <c r="A342" s="295" t="s">
        <v>2315</v>
      </c>
      <c r="B342" s="296" t="s">
        <v>32</v>
      </c>
      <c r="C342" s="297" t="s">
        <v>2705</v>
      </c>
      <c r="D342" s="297" t="s">
        <v>240</v>
      </c>
      <c r="E342" s="297" t="s">
        <v>2682</v>
      </c>
      <c r="F342" s="3" t="s">
        <v>2172</v>
      </c>
      <c r="G342" s="298" t="s">
        <v>364</v>
      </c>
      <c r="H342" s="299"/>
      <c r="I342" s="300" t="s">
        <v>78</v>
      </c>
      <c r="J342" s="296" t="s">
        <v>276</v>
      </c>
      <c r="K342" s="301" t="s">
        <v>2286</v>
      </c>
      <c r="L342" s="296" t="s">
        <v>277</v>
      </c>
      <c r="M342" s="300" t="s">
        <v>275</v>
      </c>
      <c r="N342" s="302" t="s">
        <v>2287</v>
      </c>
      <c r="O342" s="3" t="s">
        <v>337</v>
      </c>
      <c r="P342" s="307" t="s">
        <v>267</v>
      </c>
      <c r="Q342" s="246" t="s">
        <v>378</v>
      </c>
      <c r="R342" s="303">
        <v>2</v>
      </c>
      <c r="S342" s="304">
        <v>1800</v>
      </c>
      <c r="T342" s="308">
        <f t="shared" si="12"/>
        <v>3600</v>
      </c>
      <c r="U342" s="309">
        <f t="shared" si="13"/>
        <v>4032.0000000000005</v>
      </c>
      <c r="V342" s="295"/>
      <c r="W342" s="295" t="s">
        <v>1973</v>
      </c>
      <c r="X342" s="295"/>
      <c r="Y342" s="325" t="s">
        <v>2707</v>
      </c>
    </row>
    <row r="343" spans="1:25" s="305" customFormat="1" ht="76.5" customHeight="1">
      <c r="A343" s="295" t="s">
        <v>2316</v>
      </c>
      <c r="B343" s="296" t="s">
        <v>32</v>
      </c>
      <c r="C343" s="297" t="s">
        <v>2705</v>
      </c>
      <c r="D343" s="297" t="s">
        <v>240</v>
      </c>
      <c r="E343" s="297" t="s">
        <v>2682</v>
      </c>
      <c r="F343" s="3" t="s">
        <v>2173</v>
      </c>
      <c r="G343" s="298" t="s">
        <v>364</v>
      </c>
      <c r="H343" s="299"/>
      <c r="I343" s="300" t="s">
        <v>78</v>
      </c>
      <c r="J343" s="296" t="s">
        <v>276</v>
      </c>
      <c r="K343" s="301" t="s">
        <v>2286</v>
      </c>
      <c r="L343" s="296" t="s">
        <v>277</v>
      </c>
      <c r="M343" s="300" t="s">
        <v>275</v>
      </c>
      <c r="N343" s="302" t="s">
        <v>2287</v>
      </c>
      <c r="O343" s="3" t="s">
        <v>337</v>
      </c>
      <c r="P343" s="307" t="s">
        <v>267</v>
      </c>
      <c r="Q343" s="246" t="s">
        <v>378</v>
      </c>
      <c r="R343" s="303">
        <v>2</v>
      </c>
      <c r="S343" s="304">
        <v>5326</v>
      </c>
      <c r="T343" s="308">
        <f t="shared" si="12"/>
        <v>10652</v>
      </c>
      <c r="U343" s="309">
        <f t="shared" si="13"/>
        <v>11930.240000000002</v>
      </c>
      <c r="V343" s="295"/>
      <c r="W343" s="295" t="s">
        <v>1973</v>
      </c>
      <c r="X343" s="295"/>
      <c r="Y343" s="325" t="s">
        <v>2707</v>
      </c>
    </row>
    <row r="344" spans="1:25" s="305" customFormat="1" ht="76.5" customHeight="1">
      <c r="A344" s="295" t="s">
        <v>2317</v>
      </c>
      <c r="B344" s="296" t="s">
        <v>32</v>
      </c>
      <c r="C344" s="297" t="s">
        <v>2527</v>
      </c>
      <c r="D344" s="297" t="s">
        <v>1346</v>
      </c>
      <c r="E344" s="297" t="s">
        <v>2528</v>
      </c>
      <c r="F344" s="3" t="s">
        <v>2174</v>
      </c>
      <c r="G344" s="298" t="s">
        <v>364</v>
      </c>
      <c r="H344" s="299"/>
      <c r="I344" s="300" t="s">
        <v>78</v>
      </c>
      <c r="J344" s="296" t="s">
        <v>276</v>
      </c>
      <c r="K344" s="301" t="s">
        <v>2286</v>
      </c>
      <c r="L344" s="296" t="s">
        <v>277</v>
      </c>
      <c r="M344" s="300" t="s">
        <v>275</v>
      </c>
      <c r="N344" s="302" t="s">
        <v>2287</v>
      </c>
      <c r="O344" s="3" t="s">
        <v>337</v>
      </c>
      <c r="P344" s="307" t="s">
        <v>267</v>
      </c>
      <c r="Q344" s="246" t="s">
        <v>378</v>
      </c>
      <c r="R344" s="303">
        <v>13</v>
      </c>
      <c r="S344" s="304">
        <v>25050</v>
      </c>
      <c r="T344" s="308">
        <f t="shared" si="12"/>
        <v>325650</v>
      </c>
      <c r="U344" s="309">
        <f t="shared" si="13"/>
        <v>364728.00000000006</v>
      </c>
      <c r="V344" s="295"/>
      <c r="W344" s="295" t="s">
        <v>1973</v>
      </c>
      <c r="X344" s="295"/>
      <c r="Y344" s="325" t="s">
        <v>2707</v>
      </c>
    </row>
    <row r="345" spans="1:25" s="305" customFormat="1" ht="76.5" customHeight="1">
      <c r="A345" s="295" t="s">
        <v>2318</v>
      </c>
      <c r="B345" s="296" t="s">
        <v>32</v>
      </c>
      <c r="C345" s="297" t="s">
        <v>2683</v>
      </c>
      <c r="D345" s="297" t="s">
        <v>2684</v>
      </c>
      <c r="E345" s="297" t="s">
        <v>2685</v>
      </c>
      <c r="F345" s="3" t="s">
        <v>2175</v>
      </c>
      <c r="G345" s="298" t="s">
        <v>364</v>
      </c>
      <c r="H345" s="299"/>
      <c r="I345" s="300" t="s">
        <v>78</v>
      </c>
      <c r="J345" s="296" t="s">
        <v>276</v>
      </c>
      <c r="K345" s="301" t="s">
        <v>2286</v>
      </c>
      <c r="L345" s="296" t="s">
        <v>277</v>
      </c>
      <c r="M345" s="300" t="s">
        <v>275</v>
      </c>
      <c r="N345" s="302" t="s">
        <v>2287</v>
      </c>
      <c r="O345" s="3" t="s">
        <v>337</v>
      </c>
      <c r="P345" s="307" t="s">
        <v>267</v>
      </c>
      <c r="Q345" s="246" t="s">
        <v>378</v>
      </c>
      <c r="R345" s="303">
        <v>13</v>
      </c>
      <c r="S345" s="304">
        <v>25050</v>
      </c>
      <c r="T345" s="308">
        <f t="shared" si="12"/>
        <v>325650</v>
      </c>
      <c r="U345" s="309">
        <f t="shared" si="13"/>
        <v>364728.00000000006</v>
      </c>
      <c r="V345" s="295"/>
      <c r="W345" s="295" t="s">
        <v>1973</v>
      </c>
      <c r="X345" s="295"/>
      <c r="Y345" s="325" t="s">
        <v>2707</v>
      </c>
    </row>
    <row r="346" spans="1:25" s="305" customFormat="1" ht="76.5" customHeight="1">
      <c r="A346" s="295" t="s">
        <v>2319</v>
      </c>
      <c r="B346" s="296" t="s">
        <v>32</v>
      </c>
      <c r="C346" s="297" t="s">
        <v>2683</v>
      </c>
      <c r="D346" s="297" t="s">
        <v>2684</v>
      </c>
      <c r="E346" s="297" t="s">
        <v>2685</v>
      </c>
      <c r="F346" s="3" t="s">
        <v>2176</v>
      </c>
      <c r="G346" s="298" t="s">
        <v>364</v>
      </c>
      <c r="H346" s="299"/>
      <c r="I346" s="300" t="s">
        <v>78</v>
      </c>
      <c r="J346" s="296" t="s">
        <v>276</v>
      </c>
      <c r="K346" s="301" t="s">
        <v>2286</v>
      </c>
      <c r="L346" s="296" t="s">
        <v>277</v>
      </c>
      <c r="M346" s="300" t="s">
        <v>275</v>
      </c>
      <c r="N346" s="302" t="s">
        <v>2287</v>
      </c>
      <c r="O346" s="3" t="s">
        <v>337</v>
      </c>
      <c r="P346" s="307" t="s">
        <v>267</v>
      </c>
      <c r="Q346" s="246" t="s">
        <v>378</v>
      </c>
      <c r="R346" s="303">
        <v>13</v>
      </c>
      <c r="S346" s="304">
        <v>25050</v>
      </c>
      <c r="T346" s="308">
        <f t="shared" si="12"/>
        <v>325650</v>
      </c>
      <c r="U346" s="309">
        <f t="shared" si="13"/>
        <v>364728.00000000006</v>
      </c>
      <c r="V346" s="295"/>
      <c r="W346" s="295" t="s">
        <v>1973</v>
      </c>
      <c r="X346" s="295"/>
      <c r="Y346" s="325" t="s">
        <v>2707</v>
      </c>
    </row>
    <row r="347" spans="1:25" s="305" customFormat="1" ht="76.5" customHeight="1">
      <c r="A347" s="295" t="s">
        <v>2320</v>
      </c>
      <c r="B347" s="296" t="s">
        <v>32</v>
      </c>
      <c r="C347" s="297" t="s">
        <v>2540</v>
      </c>
      <c r="D347" s="297" t="s">
        <v>2511</v>
      </c>
      <c r="E347" s="297" t="s">
        <v>2541</v>
      </c>
      <c r="F347" s="3" t="s">
        <v>2177</v>
      </c>
      <c r="G347" s="298" t="s">
        <v>364</v>
      </c>
      <c r="H347" s="299"/>
      <c r="I347" s="300" t="s">
        <v>78</v>
      </c>
      <c r="J347" s="296" t="s">
        <v>276</v>
      </c>
      <c r="K347" s="301" t="s">
        <v>2286</v>
      </c>
      <c r="L347" s="296" t="s">
        <v>277</v>
      </c>
      <c r="M347" s="300" t="s">
        <v>275</v>
      </c>
      <c r="N347" s="302" t="s">
        <v>2287</v>
      </c>
      <c r="O347" s="3" t="s">
        <v>337</v>
      </c>
      <c r="P347" s="307" t="s">
        <v>267</v>
      </c>
      <c r="Q347" s="246" t="s">
        <v>378</v>
      </c>
      <c r="R347" s="303">
        <v>13</v>
      </c>
      <c r="S347" s="304">
        <v>11492</v>
      </c>
      <c r="T347" s="308">
        <f t="shared" si="12"/>
        <v>149396</v>
      </c>
      <c r="U347" s="309">
        <f t="shared" si="13"/>
        <v>167323.52000000002</v>
      </c>
      <c r="V347" s="295"/>
      <c r="W347" s="295" t="s">
        <v>1973</v>
      </c>
      <c r="X347" s="295"/>
      <c r="Y347" s="325" t="s">
        <v>2707</v>
      </c>
    </row>
    <row r="348" spans="1:25" s="305" customFormat="1" ht="76.5" customHeight="1">
      <c r="A348" s="295" t="s">
        <v>2321</v>
      </c>
      <c r="B348" s="296" t="s">
        <v>32</v>
      </c>
      <c r="C348" s="297" t="s">
        <v>2683</v>
      </c>
      <c r="D348" s="297" t="s">
        <v>2684</v>
      </c>
      <c r="E348" s="297" t="s">
        <v>2685</v>
      </c>
      <c r="F348" s="3" t="s">
        <v>2178</v>
      </c>
      <c r="G348" s="298" t="s">
        <v>364</v>
      </c>
      <c r="H348" s="299"/>
      <c r="I348" s="300" t="s">
        <v>78</v>
      </c>
      <c r="J348" s="296" t="s">
        <v>276</v>
      </c>
      <c r="K348" s="301" t="s">
        <v>2286</v>
      </c>
      <c r="L348" s="296" t="s">
        <v>277</v>
      </c>
      <c r="M348" s="300" t="s">
        <v>275</v>
      </c>
      <c r="N348" s="302" t="s">
        <v>2287</v>
      </c>
      <c r="O348" s="3" t="s">
        <v>337</v>
      </c>
      <c r="P348" s="307" t="s">
        <v>267</v>
      </c>
      <c r="Q348" s="246" t="s">
        <v>378</v>
      </c>
      <c r="R348" s="303">
        <v>13</v>
      </c>
      <c r="S348" s="304">
        <v>6000</v>
      </c>
      <c r="T348" s="308">
        <f t="shared" si="12"/>
        <v>78000</v>
      </c>
      <c r="U348" s="309">
        <f t="shared" si="13"/>
        <v>87360.00000000001</v>
      </c>
      <c r="V348" s="295"/>
      <c r="W348" s="295" t="s">
        <v>1973</v>
      </c>
      <c r="X348" s="295"/>
      <c r="Y348" s="325" t="s">
        <v>2707</v>
      </c>
    </row>
    <row r="349" spans="1:25" s="305" customFormat="1" ht="76.5" customHeight="1">
      <c r="A349" s="295" t="s">
        <v>2322</v>
      </c>
      <c r="B349" s="296" t="s">
        <v>32</v>
      </c>
      <c r="C349" s="297" t="s">
        <v>2590</v>
      </c>
      <c r="D349" s="297" t="s">
        <v>2591</v>
      </c>
      <c r="E349" s="297" t="s">
        <v>2592</v>
      </c>
      <c r="F349" s="3" t="s">
        <v>2179</v>
      </c>
      <c r="G349" s="298" t="s">
        <v>364</v>
      </c>
      <c r="H349" s="299"/>
      <c r="I349" s="300" t="s">
        <v>78</v>
      </c>
      <c r="J349" s="296" t="s">
        <v>276</v>
      </c>
      <c r="K349" s="301" t="s">
        <v>2286</v>
      </c>
      <c r="L349" s="296" t="s">
        <v>277</v>
      </c>
      <c r="M349" s="300" t="s">
        <v>275</v>
      </c>
      <c r="N349" s="302" t="s">
        <v>2287</v>
      </c>
      <c r="O349" s="3" t="s">
        <v>337</v>
      </c>
      <c r="P349" s="307" t="s">
        <v>267</v>
      </c>
      <c r="Q349" s="246" t="s">
        <v>378</v>
      </c>
      <c r="R349" s="303">
        <v>3</v>
      </c>
      <c r="S349" s="304">
        <v>4850</v>
      </c>
      <c r="T349" s="308">
        <f t="shared" si="12"/>
        <v>14550</v>
      </c>
      <c r="U349" s="309">
        <f t="shared" si="13"/>
        <v>16296.000000000002</v>
      </c>
      <c r="V349" s="295"/>
      <c r="W349" s="295" t="s">
        <v>1973</v>
      </c>
      <c r="X349" s="295"/>
      <c r="Y349" s="325" t="s">
        <v>2707</v>
      </c>
    </row>
    <row r="350" spans="1:25" s="305" customFormat="1" ht="76.5" customHeight="1">
      <c r="A350" s="295" t="s">
        <v>2323</v>
      </c>
      <c r="B350" s="296" t="s">
        <v>32</v>
      </c>
      <c r="C350" s="297" t="s">
        <v>2638</v>
      </c>
      <c r="D350" s="297" t="s">
        <v>2496</v>
      </c>
      <c r="E350" s="297" t="s">
        <v>2639</v>
      </c>
      <c r="F350" s="3" t="s">
        <v>2180</v>
      </c>
      <c r="G350" s="298" t="s">
        <v>364</v>
      </c>
      <c r="H350" s="299"/>
      <c r="I350" s="300" t="s">
        <v>78</v>
      </c>
      <c r="J350" s="296" t="s">
        <v>276</v>
      </c>
      <c r="K350" s="301" t="s">
        <v>2286</v>
      </c>
      <c r="L350" s="296" t="s">
        <v>277</v>
      </c>
      <c r="M350" s="300" t="s">
        <v>275</v>
      </c>
      <c r="N350" s="302" t="s">
        <v>2287</v>
      </c>
      <c r="O350" s="3" t="s">
        <v>337</v>
      </c>
      <c r="P350" s="307" t="s">
        <v>267</v>
      </c>
      <c r="Q350" s="246" t="s">
        <v>378</v>
      </c>
      <c r="R350" s="303">
        <v>5</v>
      </c>
      <c r="S350" s="304">
        <v>5847.353397840034</v>
      </c>
      <c r="T350" s="308">
        <f t="shared" si="12"/>
        <v>29236.76698920017</v>
      </c>
      <c r="U350" s="309">
        <f t="shared" si="13"/>
        <v>32745.179027904192</v>
      </c>
      <c r="V350" s="295"/>
      <c r="W350" s="295" t="s">
        <v>1973</v>
      </c>
      <c r="X350" s="295"/>
      <c r="Y350" s="325" t="s">
        <v>2707</v>
      </c>
    </row>
    <row r="351" spans="1:25" s="325" customFormat="1" ht="76.5" customHeight="1">
      <c r="A351" s="310" t="s">
        <v>2324</v>
      </c>
      <c r="B351" s="311" t="s">
        <v>32</v>
      </c>
      <c r="C351" s="312" t="s">
        <v>2686</v>
      </c>
      <c r="D351" s="312" t="s">
        <v>2687</v>
      </c>
      <c r="E351" s="312" t="s">
        <v>2688</v>
      </c>
      <c r="F351" s="313" t="s">
        <v>2181</v>
      </c>
      <c r="G351" s="314" t="s">
        <v>364</v>
      </c>
      <c r="H351" s="315"/>
      <c r="I351" s="316" t="s">
        <v>78</v>
      </c>
      <c r="J351" s="311" t="s">
        <v>276</v>
      </c>
      <c r="K351" s="317" t="s">
        <v>2286</v>
      </c>
      <c r="L351" s="311" t="s">
        <v>277</v>
      </c>
      <c r="M351" s="316" t="s">
        <v>275</v>
      </c>
      <c r="N351" s="318" t="s">
        <v>2287</v>
      </c>
      <c r="O351" s="313" t="s">
        <v>337</v>
      </c>
      <c r="P351" s="319" t="s">
        <v>267</v>
      </c>
      <c r="Q351" s="320" t="s">
        <v>378</v>
      </c>
      <c r="R351" s="321">
        <v>1</v>
      </c>
      <c r="S351" s="322">
        <v>415250.2550337564</v>
      </c>
      <c r="T351" s="323">
        <f t="shared" si="12"/>
        <v>415250.2550337564</v>
      </c>
      <c r="U351" s="324">
        <f t="shared" si="13"/>
        <v>465080.28563780716</v>
      </c>
      <c r="V351" s="310"/>
      <c r="W351" s="310" t="s">
        <v>1973</v>
      </c>
      <c r="X351" s="310"/>
      <c r="Y351" s="325" t="s">
        <v>2707</v>
      </c>
    </row>
    <row r="352" spans="1:25" s="305" customFormat="1" ht="76.5" customHeight="1">
      <c r="A352" s="295" t="s">
        <v>2325</v>
      </c>
      <c r="B352" s="296" t="s">
        <v>32</v>
      </c>
      <c r="C352" s="297" t="s">
        <v>2689</v>
      </c>
      <c r="D352" s="297" t="s">
        <v>251</v>
      </c>
      <c r="E352" s="297" t="s">
        <v>2690</v>
      </c>
      <c r="F352" s="3" t="s">
        <v>2182</v>
      </c>
      <c r="G352" s="298" t="s">
        <v>364</v>
      </c>
      <c r="H352" s="299"/>
      <c r="I352" s="300" t="s">
        <v>78</v>
      </c>
      <c r="J352" s="296" t="s">
        <v>276</v>
      </c>
      <c r="K352" s="301" t="s">
        <v>2286</v>
      </c>
      <c r="L352" s="296" t="s">
        <v>277</v>
      </c>
      <c r="M352" s="300" t="s">
        <v>275</v>
      </c>
      <c r="N352" s="302" t="s">
        <v>2287</v>
      </c>
      <c r="O352" s="3" t="s">
        <v>337</v>
      </c>
      <c r="P352" s="307" t="s">
        <v>267</v>
      </c>
      <c r="Q352" s="295" t="s">
        <v>378</v>
      </c>
      <c r="R352" s="303">
        <v>1</v>
      </c>
      <c r="S352" s="304">
        <v>75000</v>
      </c>
      <c r="T352" s="308">
        <f t="shared" si="12"/>
        <v>75000</v>
      </c>
      <c r="U352" s="309">
        <f t="shared" si="13"/>
        <v>84000.00000000001</v>
      </c>
      <c r="V352" s="295"/>
      <c r="W352" s="295" t="s">
        <v>1973</v>
      </c>
      <c r="X352" s="295"/>
      <c r="Y352" s="305" t="s">
        <v>2706</v>
      </c>
    </row>
    <row r="353" spans="1:25" s="305" customFormat="1" ht="76.5" customHeight="1">
      <c r="A353" s="295" t="s">
        <v>2326</v>
      </c>
      <c r="B353" s="296" t="s">
        <v>32</v>
      </c>
      <c r="C353" s="297" t="s">
        <v>2505</v>
      </c>
      <c r="D353" s="297" t="s">
        <v>2506</v>
      </c>
      <c r="E353" s="297" t="s">
        <v>2507</v>
      </c>
      <c r="F353" s="3" t="s">
        <v>2183</v>
      </c>
      <c r="G353" s="298" t="s">
        <v>364</v>
      </c>
      <c r="H353" s="299"/>
      <c r="I353" s="300" t="s">
        <v>78</v>
      </c>
      <c r="J353" s="296" t="s">
        <v>276</v>
      </c>
      <c r="K353" s="301" t="s">
        <v>2286</v>
      </c>
      <c r="L353" s="296" t="s">
        <v>277</v>
      </c>
      <c r="M353" s="300" t="s">
        <v>275</v>
      </c>
      <c r="N353" s="302" t="s">
        <v>2287</v>
      </c>
      <c r="O353" s="3" t="s">
        <v>337</v>
      </c>
      <c r="P353" s="307" t="s">
        <v>267</v>
      </c>
      <c r="Q353" s="295" t="s">
        <v>378</v>
      </c>
      <c r="R353" s="303">
        <v>1</v>
      </c>
      <c r="S353" s="304">
        <v>71000</v>
      </c>
      <c r="T353" s="308">
        <f t="shared" si="12"/>
        <v>71000</v>
      </c>
      <c r="U353" s="309">
        <f t="shared" si="13"/>
        <v>79520.00000000001</v>
      </c>
      <c r="V353" s="295"/>
      <c r="W353" s="295" t="s">
        <v>1973</v>
      </c>
      <c r="X353" s="295"/>
      <c r="Y353" s="305" t="s">
        <v>2706</v>
      </c>
    </row>
    <row r="354" spans="1:25" s="305" customFormat="1" ht="76.5" customHeight="1">
      <c r="A354" s="295" t="s">
        <v>2327</v>
      </c>
      <c r="B354" s="296" t="s">
        <v>32</v>
      </c>
      <c r="C354" s="297" t="s">
        <v>2673</v>
      </c>
      <c r="D354" s="297" t="s">
        <v>2480</v>
      </c>
      <c r="E354" s="297" t="s">
        <v>2674</v>
      </c>
      <c r="F354" s="3" t="s">
        <v>2184</v>
      </c>
      <c r="G354" s="298" t="s">
        <v>364</v>
      </c>
      <c r="H354" s="299"/>
      <c r="I354" s="300" t="s">
        <v>78</v>
      </c>
      <c r="J354" s="296" t="s">
        <v>276</v>
      </c>
      <c r="K354" s="301" t="s">
        <v>2286</v>
      </c>
      <c r="L354" s="296" t="s">
        <v>277</v>
      </c>
      <c r="M354" s="300" t="s">
        <v>275</v>
      </c>
      <c r="N354" s="302" t="s">
        <v>2287</v>
      </c>
      <c r="O354" s="3" t="s">
        <v>337</v>
      </c>
      <c r="P354" s="307" t="s">
        <v>267</v>
      </c>
      <c r="Q354" s="295" t="s">
        <v>378</v>
      </c>
      <c r="R354" s="303">
        <v>1</v>
      </c>
      <c r="S354" s="304">
        <v>99700</v>
      </c>
      <c r="T354" s="308">
        <f t="shared" si="12"/>
        <v>99700</v>
      </c>
      <c r="U354" s="309">
        <f t="shared" si="13"/>
        <v>111664.00000000001</v>
      </c>
      <c r="V354" s="295"/>
      <c r="W354" s="295" t="s">
        <v>1973</v>
      </c>
      <c r="X354" s="295"/>
      <c r="Y354" s="305" t="s">
        <v>2706</v>
      </c>
    </row>
    <row r="355" spans="1:25" s="305" customFormat="1" ht="76.5" customHeight="1">
      <c r="A355" s="295" t="s">
        <v>2328</v>
      </c>
      <c r="B355" s="296" t="s">
        <v>32</v>
      </c>
      <c r="C355" s="297" t="s">
        <v>2691</v>
      </c>
      <c r="D355" s="297" t="s">
        <v>2692</v>
      </c>
      <c r="E355" s="297" t="s">
        <v>2693</v>
      </c>
      <c r="F355" s="3" t="s">
        <v>2185</v>
      </c>
      <c r="G355" s="298" t="s">
        <v>364</v>
      </c>
      <c r="H355" s="299"/>
      <c r="I355" s="300" t="s">
        <v>78</v>
      </c>
      <c r="J355" s="296" t="s">
        <v>276</v>
      </c>
      <c r="K355" s="301" t="s">
        <v>2286</v>
      </c>
      <c r="L355" s="296" t="s">
        <v>277</v>
      </c>
      <c r="M355" s="300" t="s">
        <v>275</v>
      </c>
      <c r="N355" s="302" t="s">
        <v>2287</v>
      </c>
      <c r="O355" s="3" t="s">
        <v>337</v>
      </c>
      <c r="P355" s="307" t="s">
        <v>267</v>
      </c>
      <c r="Q355" s="295" t="s">
        <v>378</v>
      </c>
      <c r="R355" s="303">
        <v>1</v>
      </c>
      <c r="S355" s="304">
        <v>59000</v>
      </c>
      <c r="T355" s="308">
        <f t="shared" si="12"/>
        <v>59000</v>
      </c>
      <c r="U355" s="309">
        <f t="shared" si="13"/>
        <v>66080</v>
      </c>
      <c r="V355" s="295"/>
      <c r="W355" s="295" t="s">
        <v>1973</v>
      </c>
      <c r="X355" s="295"/>
      <c r="Y355" s="305" t="s">
        <v>2706</v>
      </c>
    </row>
    <row r="356" spans="1:25" s="305" customFormat="1" ht="76.5" customHeight="1">
      <c r="A356" s="295" t="s">
        <v>2329</v>
      </c>
      <c r="B356" s="296" t="s">
        <v>32</v>
      </c>
      <c r="C356" s="297" t="s">
        <v>2654</v>
      </c>
      <c r="D356" s="297" t="s">
        <v>2511</v>
      </c>
      <c r="E356" s="297" t="s">
        <v>2655</v>
      </c>
      <c r="F356" s="3" t="s">
        <v>2186</v>
      </c>
      <c r="G356" s="298" t="s">
        <v>364</v>
      </c>
      <c r="H356" s="299"/>
      <c r="I356" s="300" t="s">
        <v>78</v>
      </c>
      <c r="J356" s="296" t="s">
        <v>276</v>
      </c>
      <c r="K356" s="301" t="s">
        <v>2286</v>
      </c>
      <c r="L356" s="296" t="s">
        <v>277</v>
      </c>
      <c r="M356" s="300" t="s">
        <v>275</v>
      </c>
      <c r="N356" s="302" t="s">
        <v>2287</v>
      </c>
      <c r="O356" s="3" t="s">
        <v>337</v>
      </c>
      <c r="P356" s="307" t="s">
        <v>267</v>
      </c>
      <c r="Q356" s="295" t="s">
        <v>378</v>
      </c>
      <c r="R356" s="303">
        <v>1</v>
      </c>
      <c r="S356" s="304">
        <v>12900</v>
      </c>
      <c r="T356" s="308">
        <f t="shared" si="12"/>
        <v>12900</v>
      </c>
      <c r="U356" s="309">
        <f t="shared" si="13"/>
        <v>14448.000000000002</v>
      </c>
      <c r="V356" s="295"/>
      <c r="W356" s="295" t="s">
        <v>1973</v>
      </c>
      <c r="X356" s="295"/>
      <c r="Y356" s="305" t="s">
        <v>2706</v>
      </c>
    </row>
    <row r="357" spans="1:25" s="305" customFormat="1" ht="76.5" customHeight="1">
      <c r="A357" s="295" t="s">
        <v>2330</v>
      </c>
      <c r="B357" s="296" t="s">
        <v>32</v>
      </c>
      <c r="C357" s="297" t="s">
        <v>2554</v>
      </c>
      <c r="D357" s="297" t="s">
        <v>2511</v>
      </c>
      <c r="E357" s="297" t="s">
        <v>2555</v>
      </c>
      <c r="F357" s="3" t="s">
        <v>2187</v>
      </c>
      <c r="G357" s="298" t="s">
        <v>364</v>
      </c>
      <c r="H357" s="299"/>
      <c r="I357" s="300" t="s">
        <v>78</v>
      </c>
      <c r="J357" s="296" t="s">
        <v>276</v>
      </c>
      <c r="K357" s="301" t="s">
        <v>2286</v>
      </c>
      <c r="L357" s="296" t="s">
        <v>277</v>
      </c>
      <c r="M357" s="300" t="s">
        <v>275</v>
      </c>
      <c r="N357" s="302" t="s">
        <v>2287</v>
      </c>
      <c r="O357" s="3" t="s">
        <v>337</v>
      </c>
      <c r="P357" s="307" t="s">
        <v>267</v>
      </c>
      <c r="Q357" s="295" t="s">
        <v>378</v>
      </c>
      <c r="R357" s="303">
        <v>1</v>
      </c>
      <c r="S357" s="304">
        <v>22500</v>
      </c>
      <c r="T357" s="308">
        <f t="shared" si="12"/>
        <v>22500</v>
      </c>
      <c r="U357" s="309">
        <f t="shared" si="13"/>
        <v>25200.000000000004</v>
      </c>
      <c r="V357" s="295"/>
      <c r="W357" s="295" t="s">
        <v>1973</v>
      </c>
      <c r="X357" s="295"/>
      <c r="Y357" s="305" t="s">
        <v>2706</v>
      </c>
    </row>
    <row r="358" spans="1:25" s="305" customFormat="1" ht="76.5" customHeight="1">
      <c r="A358" s="295" t="s">
        <v>2331</v>
      </c>
      <c r="B358" s="296" t="s">
        <v>32</v>
      </c>
      <c r="C358" s="297" t="s">
        <v>2540</v>
      </c>
      <c r="D358" s="297" t="s">
        <v>2511</v>
      </c>
      <c r="E358" s="297" t="s">
        <v>2541</v>
      </c>
      <c r="F358" s="3" t="s">
        <v>2188</v>
      </c>
      <c r="G358" s="298" t="s">
        <v>364</v>
      </c>
      <c r="H358" s="299"/>
      <c r="I358" s="300" t="s">
        <v>78</v>
      </c>
      <c r="J358" s="296" t="s">
        <v>276</v>
      </c>
      <c r="K358" s="301" t="s">
        <v>2286</v>
      </c>
      <c r="L358" s="296" t="s">
        <v>277</v>
      </c>
      <c r="M358" s="300" t="s">
        <v>275</v>
      </c>
      <c r="N358" s="302" t="s">
        <v>2287</v>
      </c>
      <c r="O358" s="3" t="s">
        <v>337</v>
      </c>
      <c r="P358" s="307" t="s">
        <v>267</v>
      </c>
      <c r="Q358" s="295" t="s">
        <v>378</v>
      </c>
      <c r="R358" s="303">
        <v>1</v>
      </c>
      <c r="S358" s="304">
        <v>5200</v>
      </c>
      <c r="T358" s="308">
        <f t="shared" si="12"/>
        <v>5200</v>
      </c>
      <c r="U358" s="309">
        <f t="shared" si="13"/>
        <v>5824.000000000001</v>
      </c>
      <c r="V358" s="295"/>
      <c r="W358" s="295" t="s">
        <v>1973</v>
      </c>
      <c r="X358" s="295"/>
      <c r="Y358" s="305" t="s">
        <v>2706</v>
      </c>
    </row>
    <row r="359" spans="1:26" ht="76.5" customHeight="1">
      <c r="A359" s="286" t="s">
        <v>2332</v>
      </c>
      <c r="B359" s="285" t="s">
        <v>32</v>
      </c>
      <c r="C359" s="281" t="s">
        <v>2374</v>
      </c>
      <c r="D359" s="281" t="s">
        <v>2375</v>
      </c>
      <c r="E359" s="281" t="s">
        <v>2376</v>
      </c>
      <c r="F359" s="277" t="s">
        <v>2189</v>
      </c>
      <c r="G359" s="280" t="s">
        <v>364</v>
      </c>
      <c r="H359" s="287"/>
      <c r="I359" s="282" t="s">
        <v>78</v>
      </c>
      <c r="J359" s="285" t="s">
        <v>276</v>
      </c>
      <c r="K359" s="283" t="s">
        <v>2286</v>
      </c>
      <c r="L359" s="285" t="s">
        <v>277</v>
      </c>
      <c r="M359" s="282" t="s">
        <v>275</v>
      </c>
      <c r="N359" s="244" t="s">
        <v>2287</v>
      </c>
      <c r="O359" s="277" t="s">
        <v>337</v>
      </c>
      <c r="P359" s="272">
        <v>715</v>
      </c>
      <c r="Q359" s="286" t="s">
        <v>2288</v>
      </c>
      <c r="R359" s="284">
        <v>5996</v>
      </c>
      <c r="S359" s="278">
        <v>450</v>
      </c>
      <c r="T359" s="284">
        <f t="shared" si="12"/>
        <v>2698200</v>
      </c>
      <c r="U359" s="258">
        <f t="shared" si="13"/>
        <v>3021984.0000000005</v>
      </c>
      <c r="V359" s="286"/>
      <c r="W359" s="286" t="s">
        <v>1973</v>
      </c>
      <c r="X359" s="286"/>
      <c r="Y359" s="4" t="s">
        <v>2718</v>
      </c>
      <c r="Z359" s="4" t="s">
        <v>2717</v>
      </c>
    </row>
    <row r="360" spans="1:26" ht="76.5" customHeight="1">
      <c r="A360" s="286" t="s">
        <v>2333</v>
      </c>
      <c r="B360" s="285" t="s">
        <v>32</v>
      </c>
      <c r="C360" s="281" t="s">
        <v>2377</v>
      </c>
      <c r="D360" s="281" t="s">
        <v>2375</v>
      </c>
      <c r="E360" s="281" t="s">
        <v>2378</v>
      </c>
      <c r="F360" s="277" t="s">
        <v>2190</v>
      </c>
      <c r="G360" s="280" t="s">
        <v>364</v>
      </c>
      <c r="H360" s="287"/>
      <c r="I360" s="282" t="s">
        <v>78</v>
      </c>
      <c r="J360" s="285" t="s">
        <v>276</v>
      </c>
      <c r="K360" s="283" t="s">
        <v>2286</v>
      </c>
      <c r="L360" s="285" t="s">
        <v>277</v>
      </c>
      <c r="M360" s="282" t="s">
        <v>275</v>
      </c>
      <c r="N360" s="244" t="s">
        <v>2287</v>
      </c>
      <c r="O360" s="277" t="s">
        <v>337</v>
      </c>
      <c r="P360" s="272">
        <v>715</v>
      </c>
      <c r="Q360" s="286" t="s">
        <v>2288</v>
      </c>
      <c r="R360" s="284">
        <v>1180</v>
      </c>
      <c r="S360" s="278">
        <v>2200</v>
      </c>
      <c r="T360" s="284">
        <f t="shared" si="12"/>
        <v>2596000</v>
      </c>
      <c r="U360" s="258">
        <f t="shared" si="13"/>
        <v>2907520.0000000005</v>
      </c>
      <c r="V360" s="286"/>
      <c r="W360" s="286" t="s">
        <v>1973</v>
      </c>
      <c r="X360" s="286"/>
      <c r="Y360" s="4" t="s">
        <v>2718</v>
      </c>
      <c r="Z360" s="4" t="s">
        <v>2717</v>
      </c>
    </row>
    <row r="361" spans="1:26" ht="76.5" customHeight="1">
      <c r="A361" s="286" t="s">
        <v>2334</v>
      </c>
      <c r="B361" s="285" t="s">
        <v>32</v>
      </c>
      <c r="C361" s="281" t="s">
        <v>2379</v>
      </c>
      <c r="D361" s="281" t="s">
        <v>2380</v>
      </c>
      <c r="E361" s="281" t="s">
        <v>2381</v>
      </c>
      <c r="F361" s="277" t="s">
        <v>2191</v>
      </c>
      <c r="G361" s="280" t="s">
        <v>364</v>
      </c>
      <c r="H361" s="287">
        <v>70</v>
      </c>
      <c r="I361" s="282" t="s">
        <v>78</v>
      </c>
      <c r="J361" s="285" t="s">
        <v>276</v>
      </c>
      <c r="K361" s="283" t="s">
        <v>2286</v>
      </c>
      <c r="L361" s="285" t="s">
        <v>277</v>
      </c>
      <c r="M361" s="282" t="s">
        <v>275</v>
      </c>
      <c r="N361" s="244" t="s">
        <v>2287</v>
      </c>
      <c r="O361" s="277" t="s">
        <v>337</v>
      </c>
      <c r="P361" s="272">
        <v>715</v>
      </c>
      <c r="Q361" s="286" t="s">
        <v>2288</v>
      </c>
      <c r="R361" s="284">
        <v>440</v>
      </c>
      <c r="S361" s="278">
        <v>9625</v>
      </c>
      <c r="T361" s="284">
        <f t="shared" si="12"/>
        <v>4235000</v>
      </c>
      <c r="U361" s="258">
        <f t="shared" si="13"/>
        <v>4743200</v>
      </c>
      <c r="V361" s="286" t="s">
        <v>2390</v>
      </c>
      <c r="W361" s="286" t="s">
        <v>1973</v>
      </c>
      <c r="X361" s="286"/>
      <c r="Y361" s="4" t="s">
        <v>2716</v>
      </c>
      <c r="Z361" s="4" t="s">
        <v>2717</v>
      </c>
    </row>
    <row r="362" spans="1:24" s="256" customFormat="1" ht="12.75" customHeight="1">
      <c r="A362" s="276" t="s">
        <v>25</v>
      </c>
      <c r="B362" s="285"/>
      <c r="C362" s="286"/>
      <c r="D362" s="286"/>
      <c r="E362" s="286"/>
      <c r="F362" s="285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 t="s">
        <v>26</v>
      </c>
      <c r="S362" s="286"/>
      <c r="T362" s="262">
        <f>SUM(T11:T361)</f>
        <v>714777575.5848035</v>
      </c>
      <c r="U362" s="262">
        <f>T362*1.12</f>
        <v>800550884.65498</v>
      </c>
      <c r="V362" s="286"/>
      <c r="W362" s="286"/>
      <c r="X362" s="286"/>
    </row>
    <row r="363" spans="1:24" s="256" customFormat="1" ht="12.75" customHeight="1">
      <c r="A363" s="276" t="s">
        <v>1598</v>
      </c>
      <c r="B363" s="285"/>
      <c r="C363" s="286"/>
      <c r="D363" s="286"/>
      <c r="E363" s="286"/>
      <c r="F363" s="285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</row>
    <row r="364" spans="1:24" s="256" customFormat="1" ht="12.75" customHeight="1">
      <c r="A364" s="276" t="s">
        <v>30</v>
      </c>
      <c r="B364" s="285"/>
      <c r="C364" s="286"/>
      <c r="D364" s="286"/>
      <c r="E364" s="286"/>
      <c r="F364" s="285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 t="s">
        <v>26</v>
      </c>
      <c r="S364" s="286"/>
      <c r="T364" s="262">
        <v>0</v>
      </c>
      <c r="U364" s="262">
        <f>T364*1.12</f>
        <v>0</v>
      </c>
      <c r="V364" s="286"/>
      <c r="W364" s="286"/>
      <c r="X364" s="286"/>
    </row>
    <row r="365" spans="1:24" s="256" customFormat="1" ht="12.75" customHeight="1">
      <c r="A365" s="276" t="s">
        <v>27</v>
      </c>
      <c r="B365" s="285"/>
      <c r="C365" s="286"/>
      <c r="D365" s="286"/>
      <c r="E365" s="286"/>
      <c r="F365" s="285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</row>
    <row r="366" spans="1:24" s="305" customFormat="1" ht="86.25" customHeight="1">
      <c r="A366" s="295" t="s">
        <v>1934</v>
      </c>
      <c r="B366" s="296" t="s">
        <v>32</v>
      </c>
      <c r="C366" s="306" t="s">
        <v>45</v>
      </c>
      <c r="D366" s="297" t="s">
        <v>46</v>
      </c>
      <c r="E366" s="297" t="s">
        <v>46</v>
      </c>
      <c r="F366" s="3" t="s">
        <v>116</v>
      </c>
      <c r="G366" s="298" t="s">
        <v>332</v>
      </c>
      <c r="H366" s="299">
        <v>100</v>
      </c>
      <c r="I366" s="300">
        <v>470000000</v>
      </c>
      <c r="J366" s="296" t="s">
        <v>276</v>
      </c>
      <c r="K366" s="301" t="s">
        <v>2286</v>
      </c>
      <c r="L366" s="296" t="s">
        <v>2337</v>
      </c>
      <c r="M366" s="300"/>
      <c r="N366" s="302" t="s">
        <v>2338</v>
      </c>
      <c r="O366" s="3" t="s">
        <v>337</v>
      </c>
      <c r="P366" s="295"/>
      <c r="Q366" s="295"/>
      <c r="R366" s="303"/>
      <c r="S366" s="304"/>
      <c r="T366" s="304">
        <v>612000</v>
      </c>
      <c r="U366" s="303">
        <v>685440.0000000001</v>
      </c>
      <c r="V366" s="295"/>
      <c r="W366" s="295" t="s">
        <v>1973</v>
      </c>
      <c r="X366" s="295"/>
    </row>
    <row r="367" spans="1:24" s="305" customFormat="1" ht="76.5" customHeight="1">
      <c r="A367" s="295" t="s">
        <v>1935</v>
      </c>
      <c r="B367" s="296" t="s">
        <v>32</v>
      </c>
      <c r="C367" s="297" t="s">
        <v>2335</v>
      </c>
      <c r="D367" s="297" t="s">
        <v>48</v>
      </c>
      <c r="E367" s="297" t="s">
        <v>48</v>
      </c>
      <c r="F367" s="3" t="s">
        <v>117</v>
      </c>
      <c r="G367" s="298" t="s">
        <v>332</v>
      </c>
      <c r="H367" s="299">
        <v>100</v>
      </c>
      <c r="I367" s="300">
        <v>470000000</v>
      </c>
      <c r="J367" s="296" t="s">
        <v>276</v>
      </c>
      <c r="K367" s="301" t="s">
        <v>2286</v>
      </c>
      <c r="L367" s="296" t="s">
        <v>2337</v>
      </c>
      <c r="M367" s="300"/>
      <c r="N367" s="302" t="s">
        <v>2338</v>
      </c>
      <c r="O367" s="3" t="s">
        <v>337</v>
      </c>
      <c r="P367" s="295"/>
      <c r="Q367" s="295"/>
      <c r="R367" s="303"/>
      <c r="S367" s="304"/>
      <c r="T367" s="304">
        <v>360000</v>
      </c>
      <c r="U367" s="303">
        <v>403200.00000000006</v>
      </c>
      <c r="V367" s="295"/>
      <c r="W367" s="295" t="s">
        <v>1973</v>
      </c>
      <c r="X367" s="295"/>
    </row>
    <row r="368" spans="1:24" s="305" customFormat="1" ht="76.5" customHeight="1">
      <c r="A368" s="295" t="s">
        <v>1936</v>
      </c>
      <c r="B368" s="296" t="s">
        <v>32</v>
      </c>
      <c r="C368" s="297" t="s">
        <v>49</v>
      </c>
      <c r="D368" s="297" t="s">
        <v>52</v>
      </c>
      <c r="E368" s="297" t="s">
        <v>53</v>
      </c>
      <c r="F368" s="3" t="s">
        <v>118</v>
      </c>
      <c r="G368" s="298" t="s">
        <v>332</v>
      </c>
      <c r="H368" s="299">
        <v>100</v>
      </c>
      <c r="I368" s="300">
        <v>470000000</v>
      </c>
      <c r="J368" s="296" t="s">
        <v>276</v>
      </c>
      <c r="K368" s="301" t="s">
        <v>2286</v>
      </c>
      <c r="L368" s="296" t="s">
        <v>2337</v>
      </c>
      <c r="M368" s="300"/>
      <c r="N368" s="302" t="s">
        <v>2338</v>
      </c>
      <c r="O368" s="3" t="s">
        <v>337</v>
      </c>
      <c r="P368" s="295"/>
      <c r="Q368" s="295"/>
      <c r="R368" s="303"/>
      <c r="S368" s="304"/>
      <c r="T368" s="304">
        <v>3415500</v>
      </c>
      <c r="U368" s="303">
        <v>3825360.0000000005</v>
      </c>
      <c r="V368" s="295"/>
      <c r="W368" s="295" t="s">
        <v>1973</v>
      </c>
      <c r="X368" s="295"/>
    </row>
    <row r="369" spans="1:24" s="305" customFormat="1" ht="76.5" customHeight="1">
      <c r="A369" s="295" t="s">
        <v>1937</v>
      </c>
      <c r="B369" s="296" t="s">
        <v>32</v>
      </c>
      <c r="C369" s="297" t="s">
        <v>51</v>
      </c>
      <c r="D369" s="297" t="s">
        <v>52</v>
      </c>
      <c r="E369" s="297" t="s">
        <v>53</v>
      </c>
      <c r="F369" s="3" t="s">
        <v>2289</v>
      </c>
      <c r="G369" s="298" t="s">
        <v>332</v>
      </c>
      <c r="H369" s="299">
        <v>100</v>
      </c>
      <c r="I369" s="300">
        <v>470000000</v>
      </c>
      <c r="J369" s="296" t="s">
        <v>276</v>
      </c>
      <c r="K369" s="301" t="s">
        <v>2286</v>
      </c>
      <c r="L369" s="296" t="s">
        <v>2339</v>
      </c>
      <c r="M369" s="300"/>
      <c r="N369" s="302" t="s">
        <v>2338</v>
      </c>
      <c r="O369" s="3" t="s">
        <v>337</v>
      </c>
      <c r="P369" s="295"/>
      <c r="Q369" s="295"/>
      <c r="R369" s="303"/>
      <c r="S369" s="304"/>
      <c r="T369" s="304">
        <v>14256000</v>
      </c>
      <c r="U369" s="303">
        <v>15966720.000000002</v>
      </c>
      <c r="V369" s="295"/>
      <c r="W369" s="295" t="s">
        <v>1973</v>
      </c>
      <c r="X369" s="295"/>
    </row>
    <row r="370" spans="1:24" s="305" customFormat="1" ht="76.5" customHeight="1">
      <c r="A370" s="295" t="s">
        <v>1938</v>
      </c>
      <c r="B370" s="296" t="s">
        <v>32</v>
      </c>
      <c r="C370" s="297" t="s">
        <v>2336</v>
      </c>
      <c r="D370" s="297" t="s">
        <v>52</v>
      </c>
      <c r="E370" s="297" t="s">
        <v>53</v>
      </c>
      <c r="F370" s="3" t="s">
        <v>2290</v>
      </c>
      <c r="G370" s="298" t="s">
        <v>332</v>
      </c>
      <c r="H370" s="299">
        <v>100</v>
      </c>
      <c r="I370" s="300">
        <v>470000000</v>
      </c>
      <c r="J370" s="296" t="s">
        <v>276</v>
      </c>
      <c r="K370" s="301" t="s">
        <v>2286</v>
      </c>
      <c r="L370" s="296" t="s">
        <v>2337</v>
      </c>
      <c r="M370" s="300"/>
      <c r="N370" s="302" t="s">
        <v>2338</v>
      </c>
      <c r="O370" s="3" t="s">
        <v>337</v>
      </c>
      <c r="P370" s="295"/>
      <c r="Q370" s="295"/>
      <c r="R370" s="303"/>
      <c r="S370" s="304"/>
      <c r="T370" s="304">
        <v>21384000</v>
      </c>
      <c r="U370" s="303">
        <v>23950080.000000004</v>
      </c>
      <c r="V370" s="295"/>
      <c r="W370" s="295" t="s">
        <v>1973</v>
      </c>
      <c r="X370" s="295"/>
    </row>
    <row r="371" spans="1:24" s="305" customFormat="1" ht="76.5" customHeight="1">
      <c r="A371" s="295" t="s">
        <v>1939</v>
      </c>
      <c r="B371" s="296" t="s">
        <v>32</v>
      </c>
      <c r="C371" s="297" t="s">
        <v>51</v>
      </c>
      <c r="D371" s="297" t="s">
        <v>52</v>
      </c>
      <c r="E371" s="297" t="s">
        <v>53</v>
      </c>
      <c r="F371" s="3" t="s">
        <v>2291</v>
      </c>
      <c r="G371" s="298" t="s">
        <v>332</v>
      </c>
      <c r="H371" s="299">
        <v>100</v>
      </c>
      <c r="I371" s="300">
        <v>470000000</v>
      </c>
      <c r="J371" s="296" t="s">
        <v>276</v>
      </c>
      <c r="K371" s="301" t="s">
        <v>2286</v>
      </c>
      <c r="L371" s="296" t="s">
        <v>2340</v>
      </c>
      <c r="M371" s="300"/>
      <c r="N371" s="302" t="s">
        <v>2338</v>
      </c>
      <c r="O371" s="3" t="s">
        <v>337</v>
      </c>
      <c r="P371" s="295"/>
      <c r="Q371" s="295"/>
      <c r="R371" s="303"/>
      <c r="S371" s="304"/>
      <c r="T371" s="304">
        <v>6573600</v>
      </c>
      <c r="U371" s="303">
        <v>7362432.000000001</v>
      </c>
      <c r="V371" s="295"/>
      <c r="W371" s="295" t="s">
        <v>1973</v>
      </c>
      <c r="X371" s="295"/>
    </row>
    <row r="372" spans="1:24" s="305" customFormat="1" ht="76.5" customHeight="1">
      <c r="A372" s="295" t="s">
        <v>1940</v>
      </c>
      <c r="B372" s="296" t="s">
        <v>32</v>
      </c>
      <c r="C372" s="297" t="s">
        <v>2336</v>
      </c>
      <c r="D372" s="297" t="s">
        <v>52</v>
      </c>
      <c r="E372" s="297" t="s">
        <v>53</v>
      </c>
      <c r="F372" s="3" t="s">
        <v>2292</v>
      </c>
      <c r="G372" s="298" t="s">
        <v>332</v>
      </c>
      <c r="H372" s="299">
        <v>100</v>
      </c>
      <c r="I372" s="300">
        <v>470000000</v>
      </c>
      <c r="J372" s="296" t="s">
        <v>276</v>
      </c>
      <c r="K372" s="301" t="s">
        <v>2286</v>
      </c>
      <c r="L372" s="296" t="s">
        <v>2337</v>
      </c>
      <c r="M372" s="300"/>
      <c r="N372" s="302" t="s">
        <v>2338</v>
      </c>
      <c r="O372" s="3" t="s">
        <v>337</v>
      </c>
      <c r="P372" s="295"/>
      <c r="Q372" s="295"/>
      <c r="R372" s="303"/>
      <c r="S372" s="304"/>
      <c r="T372" s="304">
        <v>7326000</v>
      </c>
      <c r="U372" s="303">
        <v>8205120.000000001</v>
      </c>
      <c r="V372" s="295"/>
      <c r="W372" s="295" t="s">
        <v>1973</v>
      </c>
      <c r="X372" s="295"/>
    </row>
    <row r="373" spans="1:24" s="305" customFormat="1" ht="76.5" customHeight="1">
      <c r="A373" s="295" t="s">
        <v>1941</v>
      </c>
      <c r="B373" s="296" t="s">
        <v>32</v>
      </c>
      <c r="C373" s="297" t="s">
        <v>51</v>
      </c>
      <c r="D373" s="297" t="s">
        <v>52</v>
      </c>
      <c r="E373" s="297" t="s">
        <v>53</v>
      </c>
      <c r="F373" s="3" t="s">
        <v>2293</v>
      </c>
      <c r="G373" s="298" t="s">
        <v>332</v>
      </c>
      <c r="H373" s="299">
        <v>100</v>
      </c>
      <c r="I373" s="300">
        <v>470000000</v>
      </c>
      <c r="J373" s="296" t="s">
        <v>276</v>
      </c>
      <c r="K373" s="301" t="s">
        <v>2286</v>
      </c>
      <c r="L373" s="296" t="s">
        <v>2340</v>
      </c>
      <c r="M373" s="300"/>
      <c r="N373" s="302" t="s">
        <v>2338</v>
      </c>
      <c r="O373" s="3" t="s">
        <v>337</v>
      </c>
      <c r="P373" s="295"/>
      <c r="Q373" s="295"/>
      <c r="R373" s="303"/>
      <c r="S373" s="304"/>
      <c r="T373" s="304">
        <v>6336000</v>
      </c>
      <c r="U373" s="303">
        <v>7096320.000000001</v>
      </c>
      <c r="V373" s="295"/>
      <c r="W373" s="295" t="s">
        <v>1973</v>
      </c>
      <c r="X373" s="295"/>
    </row>
    <row r="374" spans="1:24" s="305" customFormat="1" ht="76.5" customHeight="1">
      <c r="A374" s="295" t="s">
        <v>1942</v>
      </c>
      <c r="B374" s="296" t="s">
        <v>32</v>
      </c>
      <c r="C374" s="297" t="s">
        <v>2336</v>
      </c>
      <c r="D374" s="297" t="s">
        <v>52</v>
      </c>
      <c r="E374" s="297" t="s">
        <v>53</v>
      </c>
      <c r="F374" s="3" t="s">
        <v>2294</v>
      </c>
      <c r="G374" s="298" t="s">
        <v>332</v>
      </c>
      <c r="H374" s="299">
        <v>100</v>
      </c>
      <c r="I374" s="300">
        <v>470000000</v>
      </c>
      <c r="J374" s="296" t="s">
        <v>276</v>
      </c>
      <c r="K374" s="301" t="s">
        <v>2286</v>
      </c>
      <c r="L374" s="296" t="s">
        <v>2337</v>
      </c>
      <c r="M374" s="300"/>
      <c r="N374" s="302" t="s">
        <v>2338</v>
      </c>
      <c r="O374" s="3" t="s">
        <v>337</v>
      </c>
      <c r="P374" s="295"/>
      <c r="Q374" s="295"/>
      <c r="R374" s="303"/>
      <c r="S374" s="304"/>
      <c r="T374" s="304">
        <v>3663000</v>
      </c>
      <c r="U374" s="303">
        <v>4102560.0000000005</v>
      </c>
      <c r="V374" s="295"/>
      <c r="W374" s="295" t="s">
        <v>1973</v>
      </c>
      <c r="X374" s="295"/>
    </row>
    <row r="375" spans="1:24" s="305" customFormat="1" ht="76.5" customHeight="1">
      <c r="A375" s="295" t="s">
        <v>1943</v>
      </c>
      <c r="B375" s="296" t="s">
        <v>32</v>
      </c>
      <c r="C375" s="297" t="s">
        <v>54</v>
      </c>
      <c r="D375" s="297" t="s">
        <v>55</v>
      </c>
      <c r="E375" s="297" t="s">
        <v>55</v>
      </c>
      <c r="F375" s="3" t="s">
        <v>131</v>
      </c>
      <c r="G375" s="298" t="s">
        <v>364</v>
      </c>
      <c r="H375" s="299">
        <v>100</v>
      </c>
      <c r="I375" s="300">
        <v>470000000</v>
      </c>
      <c r="J375" s="296" t="s">
        <v>276</v>
      </c>
      <c r="K375" s="301" t="s">
        <v>2286</v>
      </c>
      <c r="L375" s="296" t="s">
        <v>2341</v>
      </c>
      <c r="M375" s="300"/>
      <c r="N375" s="302" t="s">
        <v>2338</v>
      </c>
      <c r="O375" s="3" t="s">
        <v>337</v>
      </c>
      <c r="P375" s="295"/>
      <c r="Q375" s="295"/>
      <c r="R375" s="303"/>
      <c r="S375" s="304"/>
      <c r="T375" s="304">
        <v>1050000</v>
      </c>
      <c r="U375" s="303">
        <v>1176000</v>
      </c>
      <c r="V375" s="295"/>
      <c r="W375" s="295" t="s">
        <v>1973</v>
      </c>
      <c r="X375" s="295"/>
    </row>
    <row r="376" spans="1:24" s="305" customFormat="1" ht="76.5" customHeight="1">
      <c r="A376" s="295" t="s">
        <v>1944</v>
      </c>
      <c r="B376" s="296" t="s">
        <v>32</v>
      </c>
      <c r="C376" s="297" t="s">
        <v>56</v>
      </c>
      <c r="D376" s="297" t="s">
        <v>2192</v>
      </c>
      <c r="E376" s="297" t="s">
        <v>2192</v>
      </c>
      <c r="F376" s="3" t="s">
        <v>132</v>
      </c>
      <c r="G376" s="298" t="s">
        <v>364</v>
      </c>
      <c r="H376" s="299">
        <v>100</v>
      </c>
      <c r="I376" s="300">
        <v>470000000</v>
      </c>
      <c r="J376" s="296" t="s">
        <v>276</v>
      </c>
      <c r="K376" s="301" t="s">
        <v>2286</v>
      </c>
      <c r="L376" s="296" t="s">
        <v>2342</v>
      </c>
      <c r="M376" s="300"/>
      <c r="N376" s="302" t="s">
        <v>2338</v>
      </c>
      <c r="O376" s="3" t="s">
        <v>337</v>
      </c>
      <c r="P376" s="295"/>
      <c r="Q376" s="295"/>
      <c r="R376" s="303"/>
      <c r="S376" s="304"/>
      <c r="T376" s="304">
        <v>353340</v>
      </c>
      <c r="U376" s="303">
        <v>395740.80000000005</v>
      </c>
      <c r="V376" s="295"/>
      <c r="W376" s="295" t="s">
        <v>1973</v>
      </c>
      <c r="X376" s="295"/>
    </row>
    <row r="377" spans="1:25" ht="76.5" customHeight="1">
      <c r="A377" s="286" t="s">
        <v>1945</v>
      </c>
      <c r="B377" s="285" t="s">
        <v>32</v>
      </c>
      <c r="C377" s="281" t="s">
        <v>2343</v>
      </c>
      <c r="D377" s="281" t="s">
        <v>59</v>
      </c>
      <c r="E377" s="281" t="s">
        <v>59</v>
      </c>
      <c r="F377" s="277" t="s">
        <v>2295</v>
      </c>
      <c r="G377" s="280" t="s">
        <v>332</v>
      </c>
      <c r="H377" s="287">
        <v>100</v>
      </c>
      <c r="I377" s="282">
        <v>470000000</v>
      </c>
      <c r="J377" s="285" t="s">
        <v>276</v>
      </c>
      <c r="K377" s="283" t="s">
        <v>2286</v>
      </c>
      <c r="L377" s="285" t="s">
        <v>2345</v>
      </c>
      <c r="M377" s="282"/>
      <c r="N377" s="244" t="s">
        <v>2346</v>
      </c>
      <c r="O377" s="277" t="s">
        <v>337</v>
      </c>
      <c r="P377" s="286"/>
      <c r="Q377" s="286"/>
      <c r="R377" s="284"/>
      <c r="S377" s="278"/>
      <c r="T377" s="278">
        <v>7094750</v>
      </c>
      <c r="U377" s="284">
        <v>7946120</v>
      </c>
      <c r="V377" s="286"/>
      <c r="W377" s="286" t="s">
        <v>1973</v>
      </c>
      <c r="X377" s="286"/>
      <c r="Y377" s="4" t="s">
        <v>2723</v>
      </c>
    </row>
    <row r="378" spans="1:25" s="256" customFormat="1" ht="76.5" customHeight="1">
      <c r="A378" s="286" t="s">
        <v>1946</v>
      </c>
      <c r="B378" s="285" t="s">
        <v>32</v>
      </c>
      <c r="C378" s="281" t="s">
        <v>2343</v>
      </c>
      <c r="D378" s="281" t="s">
        <v>59</v>
      </c>
      <c r="E378" s="281" t="s">
        <v>59</v>
      </c>
      <c r="F378" s="277" t="s">
        <v>2296</v>
      </c>
      <c r="G378" s="280" t="s">
        <v>332</v>
      </c>
      <c r="H378" s="287">
        <v>100</v>
      </c>
      <c r="I378" s="282">
        <v>470000000</v>
      </c>
      <c r="J378" s="285" t="s">
        <v>276</v>
      </c>
      <c r="K378" s="283" t="s">
        <v>2286</v>
      </c>
      <c r="L378" s="285" t="s">
        <v>2347</v>
      </c>
      <c r="M378" s="282"/>
      <c r="N378" s="244" t="s">
        <v>2346</v>
      </c>
      <c r="O378" s="277" t="s">
        <v>337</v>
      </c>
      <c r="P378" s="286"/>
      <c r="Q378" s="286"/>
      <c r="R378" s="284"/>
      <c r="S378" s="278"/>
      <c r="T378" s="278">
        <v>13717500</v>
      </c>
      <c r="U378" s="284">
        <v>15363600</v>
      </c>
      <c r="V378" s="286"/>
      <c r="W378" s="286" t="s">
        <v>1973</v>
      </c>
      <c r="X378" s="286"/>
      <c r="Y378" s="256" t="s">
        <v>2724</v>
      </c>
    </row>
    <row r="379" spans="1:24" ht="76.5" customHeight="1">
      <c r="A379" s="286" t="s">
        <v>1947</v>
      </c>
      <c r="B379" s="285" t="s">
        <v>32</v>
      </c>
      <c r="C379" s="281" t="s">
        <v>2343</v>
      </c>
      <c r="D379" s="281" t="s">
        <v>59</v>
      </c>
      <c r="E379" s="281" t="s">
        <v>59</v>
      </c>
      <c r="F379" s="277" t="s">
        <v>2297</v>
      </c>
      <c r="G379" s="280" t="s">
        <v>364</v>
      </c>
      <c r="H379" s="287">
        <v>100</v>
      </c>
      <c r="I379" s="282">
        <v>470000000</v>
      </c>
      <c r="J379" s="285" t="s">
        <v>276</v>
      </c>
      <c r="K379" s="283" t="s">
        <v>2286</v>
      </c>
      <c r="L379" s="285" t="s">
        <v>2348</v>
      </c>
      <c r="M379" s="282"/>
      <c r="N379" s="244" t="s">
        <v>2346</v>
      </c>
      <c r="O379" s="277" t="s">
        <v>337</v>
      </c>
      <c r="P379" s="286"/>
      <c r="Q379" s="286"/>
      <c r="R379" s="284"/>
      <c r="S379" s="278"/>
      <c r="T379" s="278">
        <v>648000</v>
      </c>
      <c r="U379" s="284">
        <v>725760.0000000001</v>
      </c>
      <c r="V379" s="286"/>
      <c r="W379" s="286" t="s">
        <v>1973</v>
      </c>
      <c r="X379" s="286"/>
    </row>
    <row r="380" spans="1:25" s="256" customFormat="1" ht="76.5" customHeight="1">
      <c r="A380" s="286" t="s">
        <v>1948</v>
      </c>
      <c r="B380" s="285" t="s">
        <v>32</v>
      </c>
      <c r="C380" s="281" t="s">
        <v>2343</v>
      </c>
      <c r="D380" s="281" t="s">
        <v>59</v>
      </c>
      <c r="E380" s="281" t="s">
        <v>59</v>
      </c>
      <c r="F380" s="277" t="s">
        <v>2298</v>
      </c>
      <c r="G380" s="280" t="s">
        <v>364</v>
      </c>
      <c r="H380" s="287">
        <v>100</v>
      </c>
      <c r="I380" s="282">
        <v>470000000</v>
      </c>
      <c r="J380" s="285" t="s">
        <v>276</v>
      </c>
      <c r="K380" s="283" t="s">
        <v>2286</v>
      </c>
      <c r="L380" s="285" t="s">
        <v>2349</v>
      </c>
      <c r="M380" s="282"/>
      <c r="N380" s="244" t="s">
        <v>2346</v>
      </c>
      <c r="O380" s="277" t="s">
        <v>337</v>
      </c>
      <c r="P380" s="286"/>
      <c r="Q380" s="286"/>
      <c r="R380" s="284"/>
      <c r="S380" s="278"/>
      <c r="T380" s="278">
        <v>1539000</v>
      </c>
      <c r="U380" s="284">
        <v>1723680.0000000002</v>
      </c>
      <c r="V380" s="286"/>
      <c r="W380" s="286" t="s">
        <v>1973</v>
      </c>
      <c r="X380" s="286"/>
      <c r="Y380" s="256" t="s">
        <v>2725</v>
      </c>
    </row>
    <row r="381" spans="1:24" s="256" customFormat="1" ht="76.5" customHeight="1">
      <c r="A381" s="286" t="s">
        <v>1949</v>
      </c>
      <c r="B381" s="285" t="s">
        <v>32</v>
      </c>
      <c r="C381" s="281" t="s">
        <v>2343</v>
      </c>
      <c r="D381" s="281" t="s">
        <v>59</v>
      </c>
      <c r="E381" s="281" t="s">
        <v>59</v>
      </c>
      <c r="F381" s="277" t="s">
        <v>2299</v>
      </c>
      <c r="G381" s="280" t="s">
        <v>332</v>
      </c>
      <c r="H381" s="287">
        <v>100</v>
      </c>
      <c r="I381" s="282">
        <v>470000000</v>
      </c>
      <c r="J381" s="285" t="s">
        <v>276</v>
      </c>
      <c r="K381" s="283" t="s">
        <v>2286</v>
      </c>
      <c r="L381" s="285" t="s">
        <v>2350</v>
      </c>
      <c r="M381" s="282"/>
      <c r="N381" s="244" t="s">
        <v>2346</v>
      </c>
      <c r="O381" s="277" t="s">
        <v>337</v>
      </c>
      <c r="P381" s="286"/>
      <c r="Q381" s="286"/>
      <c r="R381" s="284"/>
      <c r="S381" s="278"/>
      <c r="T381" s="278">
        <v>2488320</v>
      </c>
      <c r="U381" s="284">
        <v>2786918.4000000004</v>
      </c>
      <c r="V381" s="286"/>
      <c r="W381" s="286" t="s">
        <v>1973</v>
      </c>
      <c r="X381" s="286"/>
    </row>
    <row r="382" spans="1:24" ht="76.5" customHeight="1">
      <c r="A382" s="286" t="s">
        <v>1950</v>
      </c>
      <c r="B382" s="285" t="s">
        <v>32</v>
      </c>
      <c r="C382" s="281" t="s">
        <v>2343</v>
      </c>
      <c r="D382" s="281" t="s">
        <v>59</v>
      </c>
      <c r="E382" s="281" t="s">
        <v>59</v>
      </c>
      <c r="F382" s="277" t="s">
        <v>2300</v>
      </c>
      <c r="G382" s="280" t="s">
        <v>364</v>
      </c>
      <c r="H382" s="287">
        <v>100</v>
      </c>
      <c r="I382" s="282">
        <v>470000000</v>
      </c>
      <c r="J382" s="285" t="s">
        <v>276</v>
      </c>
      <c r="K382" s="283" t="s">
        <v>2286</v>
      </c>
      <c r="L382" s="285" t="s">
        <v>2351</v>
      </c>
      <c r="M382" s="282"/>
      <c r="N382" s="244" t="s">
        <v>2346</v>
      </c>
      <c r="O382" s="277" t="s">
        <v>337</v>
      </c>
      <c r="P382" s="286"/>
      <c r="Q382" s="286"/>
      <c r="R382" s="284"/>
      <c r="S382" s="278"/>
      <c r="T382" s="278">
        <v>622093</v>
      </c>
      <c r="U382" s="284">
        <v>696744.16</v>
      </c>
      <c r="V382" s="286"/>
      <c r="W382" s="286" t="s">
        <v>1973</v>
      </c>
      <c r="X382" s="286"/>
    </row>
    <row r="383" spans="1:24" ht="76.5" customHeight="1">
      <c r="A383" s="286" t="s">
        <v>1951</v>
      </c>
      <c r="B383" s="285" t="s">
        <v>32</v>
      </c>
      <c r="C383" s="281" t="s">
        <v>2343</v>
      </c>
      <c r="D383" s="281" t="s">
        <v>59</v>
      </c>
      <c r="E383" s="281" t="s">
        <v>59</v>
      </c>
      <c r="F383" s="277" t="s">
        <v>2301</v>
      </c>
      <c r="G383" s="280" t="s">
        <v>332</v>
      </c>
      <c r="H383" s="287">
        <v>100</v>
      </c>
      <c r="I383" s="282">
        <v>470000000</v>
      </c>
      <c r="J383" s="285" t="s">
        <v>276</v>
      </c>
      <c r="K383" s="283" t="s">
        <v>2286</v>
      </c>
      <c r="L383" s="285" t="s">
        <v>2352</v>
      </c>
      <c r="M383" s="282"/>
      <c r="N383" s="244" t="s">
        <v>2346</v>
      </c>
      <c r="O383" s="277" t="s">
        <v>337</v>
      </c>
      <c r="P383" s="286"/>
      <c r="Q383" s="286"/>
      <c r="R383" s="284"/>
      <c r="S383" s="278"/>
      <c r="T383" s="278">
        <v>3101785.71</v>
      </c>
      <c r="U383" s="284">
        <v>3473999.9952000002</v>
      </c>
      <c r="V383" s="286"/>
      <c r="W383" s="286" t="s">
        <v>1973</v>
      </c>
      <c r="X383" s="286"/>
    </row>
    <row r="384" spans="1:24" ht="76.5" customHeight="1">
      <c r="A384" s="286" t="s">
        <v>1952</v>
      </c>
      <c r="B384" s="285" t="s">
        <v>32</v>
      </c>
      <c r="C384" s="281" t="s">
        <v>2343</v>
      </c>
      <c r="D384" s="281" t="s">
        <v>59</v>
      </c>
      <c r="E384" s="281" t="s">
        <v>59</v>
      </c>
      <c r="F384" s="277" t="s">
        <v>2302</v>
      </c>
      <c r="G384" s="280" t="s">
        <v>364</v>
      </c>
      <c r="H384" s="287">
        <v>100</v>
      </c>
      <c r="I384" s="282">
        <v>470000000</v>
      </c>
      <c r="J384" s="285" t="s">
        <v>276</v>
      </c>
      <c r="K384" s="283" t="s">
        <v>2286</v>
      </c>
      <c r="L384" s="285" t="s">
        <v>2353</v>
      </c>
      <c r="M384" s="282"/>
      <c r="N384" s="244" t="s">
        <v>2346</v>
      </c>
      <c r="O384" s="277" t="s">
        <v>337</v>
      </c>
      <c r="P384" s="286"/>
      <c r="Q384" s="286"/>
      <c r="R384" s="284"/>
      <c r="S384" s="278"/>
      <c r="T384" s="278">
        <v>1700658</v>
      </c>
      <c r="U384" s="284">
        <v>1904736.9600000002</v>
      </c>
      <c r="V384" s="286"/>
      <c r="W384" s="286" t="s">
        <v>1973</v>
      </c>
      <c r="X384" s="286"/>
    </row>
    <row r="385" spans="1:25" ht="76.5" customHeight="1">
      <c r="A385" s="286" t="s">
        <v>1953</v>
      </c>
      <c r="B385" s="285" t="s">
        <v>32</v>
      </c>
      <c r="C385" s="281" t="s">
        <v>2343</v>
      </c>
      <c r="D385" s="281" t="s">
        <v>59</v>
      </c>
      <c r="E385" s="281" t="s">
        <v>59</v>
      </c>
      <c r="F385" s="277" t="s">
        <v>2303</v>
      </c>
      <c r="G385" s="280" t="s">
        <v>364</v>
      </c>
      <c r="H385" s="287">
        <v>100</v>
      </c>
      <c r="I385" s="282">
        <v>470000000</v>
      </c>
      <c r="J385" s="285" t="s">
        <v>276</v>
      </c>
      <c r="K385" s="283" t="s">
        <v>2286</v>
      </c>
      <c r="L385" s="285" t="s">
        <v>2354</v>
      </c>
      <c r="M385" s="282"/>
      <c r="N385" s="244" t="s">
        <v>2346</v>
      </c>
      <c r="O385" s="277" t="s">
        <v>337</v>
      </c>
      <c r="P385" s="286"/>
      <c r="Q385" s="286"/>
      <c r="R385" s="284"/>
      <c r="S385" s="278"/>
      <c r="T385" s="278">
        <v>1944000</v>
      </c>
      <c r="U385" s="284">
        <v>2177280</v>
      </c>
      <c r="V385" s="286"/>
      <c r="W385" s="286" t="s">
        <v>1973</v>
      </c>
      <c r="X385" s="286"/>
      <c r="Y385" s="4" t="s">
        <v>2726</v>
      </c>
    </row>
    <row r="386" spans="1:25" ht="76.5" customHeight="1">
      <c r="A386" s="286" t="s">
        <v>1954</v>
      </c>
      <c r="B386" s="285" t="s">
        <v>32</v>
      </c>
      <c r="C386" s="281" t="s">
        <v>2344</v>
      </c>
      <c r="D386" s="281" t="s">
        <v>38</v>
      </c>
      <c r="E386" s="281" t="s">
        <v>38</v>
      </c>
      <c r="F386" s="277" t="s">
        <v>2304</v>
      </c>
      <c r="G386" s="280" t="s">
        <v>332</v>
      </c>
      <c r="H386" s="287">
        <v>100</v>
      </c>
      <c r="I386" s="282">
        <v>470000000</v>
      </c>
      <c r="J386" s="285" t="s">
        <v>276</v>
      </c>
      <c r="K386" s="283" t="s">
        <v>2286</v>
      </c>
      <c r="L386" s="285" t="s">
        <v>2349</v>
      </c>
      <c r="M386" s="282"/>
      <c r="N386" s="244" t="s">
        <v>2346</v>
      </c>
      <c r="O386" s="277" t="s">
        <v>337</v>
      </c>
      <c r="P386" s="286"/>
      <c r="Q386" s="286"/>
      <c r="R386" s="284"/>
      <c r="S386" s="278"/>
      <c r="T386" s="278">
        <v>2268000</v>
      </c>
      <c r="U386" s="284">
        <v>2540160.0000000005</v>
      </c>
      <c r="V386" s="286"/>
      <c r="W386" s="286" t="s">
        <v>1973</v>
      </c>
      <c r="X386" s="286"/>
      <c r="Y386" s="4" t="s">
        <v>2727</v>
      </c>
    </row>
    <row r="387" spans="1:24" ht="76.5" customHeight="1">
      <c r="A387" s="286" t="s">
        <v>1955</v>
      </c>
      <c r="B387" s="285" t="s">
        <v>32</v>
      </c>
      <c r="C387" s="281" t="s">
        <v>2344</v>
      </c>
      <c r="D387" s="281" t="s">
        <v>38</v>
      </c>
      <c r="E387" s="281" t="s">
        <v>38</v>
      </c>
      <c r="F387" s="277" t="s">
        <v>2310</v>
      </c>
      <c r="G387" s="280" t="s">
        <v>332</v>
      </c>
      <c r="H387" s="287">
        <v>100</v>
      </c>
      <c r="I387" s="282">
        <v>470000000</v>
      </c>
      <c r="J387" s="285" t="s">
        <v>276</v>
      </c>
      <c r="K387" s="283" t="s">
        <v>2286</v>
      </c>
      <c r="L387" s="285" t="s">
        <v>2353</v>
      </c>
      <c r="M387" s="282"/>
      <c r="N387" s="244" t="s">
        <v>2346</v>
      </c>
      <c r="O387" s="277" t="s">
        <v>337</v>
      </c>
      <c r="P387" s="286"/>
      <c r="Q387" s="286"/>
      <c r="R387" s="284"/>
      <c r="S387" s="278"/>
      <c r="T387" s="278">
        <v>2812500</v>
      </c>
      <c r="U387" s="284">
        <v>3150000.0000000005</v>
      </c>
      <c r="V387" s="286"/>
      <c r="W387" s="286" t="s">
        <v>1973</v>
      </c>
      <c r="X387" s="286"/>
    </row>
    <row r="388" spans="1:24" ht="102" customHeight="1">
      <c r="A388" s="286" t="s">
        <v>1956</v>
      </c>
      <c r="B388" s="285" t="s">
        <v>32</v>
      </c>
      <c r="C388" s="281" t="s">
        <v>2344</v>
      </c>
      <c r="D388" s="281" t="s">
        <v>38</v>
      </c>
      <c r="E388" s="281" t="s">
        <v>38</v>
      </c>
      <c r="F388" s="277" t="s">
        <v>2309</v>
      </c>
      <c r="G388" s="280" t="s">
        <v>332</v>
      </c>
      <c r="H388" s="287">
        <v>100</v>
      </c>
      <c r="I388" s="282">
        <v>470000000</v>
      </c>
      <c r="J388" s="285" t="s">
        <v>276</v>
      </c>
      <c r="K388" s="283" t="s">
        <v>2286</v>
      </c>
      <c r="L388" s="285" t="s">
        <v>2355</v>
      </c>
      <c r="M388" s="282"/>
      <c r="N388" s="244" t="s">
        <v>2346</v>
      </c>
      <c r="O388" s="277" t="s">
        <v>337</v>
      </c>
      <c r="P388" s="286"/>
      <c r="Q388" s="286"/>
      <c r="R388" s="284"/>
      <c r="S388" s="278"/>
      <c r="T388" s="278">
        <v>3656250</v>
      </c>
      <c r="U388" s="284">
        <v>4095000.0000000005</v>
      </c>
      <c r="V388" s="286"/>
      <c r="W388" s="286" t="s">
        <v>1973</v>
      </c>
      <c r="X388" s="286"/>
    </row>
    <row r="389" spans="1:24" ht="76.5" customHeight="1">
      <c r="A389" s="286" t="s">
        <v>1957</v>
      </c>
      <c r="B389" s="285" t="s">
        <v>32</v>
      </c>
      <c r="C389" s="281" t="s">
        <v>2344</v>
      </c>
      <c r="D389" s="281" t="s">
        <v>38</v>
      </c>
      <c r="E389" s="281" t="s">
        <v>38</v>
      </c>
      <c r="F389" s="277" t="s">
        <v>2308</v>
      </c>
      <c r="G389" s="280" t="s">
        <v>364</v>
      </c>
      <c r="H389" s="287">
        <v>100</v>
      </c>
      <c r="I389" s="282">
        <v>470000000</v>
      </c>
      <c r="J389" s="285" t="s">
        <v>276</v>
      </c>
      <c r="K389" s="283" t="s">
        <v>2286</v>
      </c>
      <c r="L389" s="285" t="s">
        <v>2356</v>
      </c>
      <c r="M389" s="282"/>
      <c r="N389" s="244" t="s">
        <v>2346</v>
      </c>
      <c r="O389" s="277" t="s">
        <v>337</v>
      </c>
      <c r="P389" s="286"/>
      <c r="Q389" s="286"/>
      <c r="R389" s="284"/>
      <c r="S389" s="278"/>
      <c r="T389" s="278">
        <v>1350000</v>
      </c>
      <c r="U389" s="284">
        <v>1512000.0000000002</v>
      </c>
      <c r="V389" s="286"/>
      <c r="W389" s="286" t="s">
        <v>1973</v>
      </c>
      <c r="X389" s="286"/>
    </row>
    <row r="390" spans="1:25" ht="127.5" customHeight="1">
      <c r="A390" s="286" t="s">
        <v>1958</v>
      </c>
      <c r="B390" s="285" t="s">
        <v>32</v>
      </c>
      <c r="C390" s="281" t="s">
        <v>2344</v>
      </c>
      <c r="D390" s="281" t="s">
        <v>38</v>
      </c>
      <c r="E390" s="281" t="s">
        <v>38</v>
      </c>
      <c r="F390" s="277" t="s">
        <v>2307</v>
      </c>
      <c r="G390" s="280" t="s">
        <v>364</v>
      </c>
      <c r="H390" s="287">
        <v>100</v>
      </c>
      <c r="I390" s="282">
        <v>470000000</v>
      </c>
      <c r="J390" s="285" t="s">
        <v>276</v>
      </c>
      <c r="K390" s="283" t="s">
        <v>2286</v>
      </c>
      <c r="L390" s="285" t="s">
        <v>2354</v>
      </c>
      <c r="M390" s="282"/>
      <c r="N390" s="244" t="s">
        <v>2346</v>
      </c>
      <c r="O390" s="277" t="s">
        <v>337</v>
      </c>
      <c r="P390" s="286"/>
      <c r="Q390" s="286"/>
      <c r="R390" s="284"/>
      <c r="S390" s="278"/>
      <c r="T390" s="278">
        <v>918000</v>
      </c>
      <c r="U390" s="284">
        <v>1028160.0000000001</v>
      </c>
      <c r="V390" s="286"/>
      <c r="W390" s="286" t="s">
        <v>1973</v>
      </c>
      <c r="X390" s="286"/>
      <c r="Y390" s="4" t="s">
        <v>2728</v>
      </c>
    </row>
    <row r="391" spans="1:27" ht="127.5" customHeight="1">
      <c r="A391" s="286" t="s">
        <v>1959</v>
      </c>
      <c r="B391" s="285" t="s">
        <v>32</v>
      </c>
      <c r="C391" s="293" t="s">
        <v>2367</v>
      </c>
      <c r="D391" s="293" t="s">
        <v>2368</v>
      </c>
      <c r="E391" s="293" t="s">
        <v>2369</v>
      </c>
      <c r="F391" s="277" t="s">
        <v>2306</v>
      </c>
      <c r="G391" s="280" t="s">
        <v>364</v>
      </c>
      <c r="H391" s="287">
        <v>100</v>
      </c>
      <c r="I391" s="282">
        <v>470000000</v>
      </c>
      <c r="J391" s="285" t="s">
        <v>276</v>
      </c>
      <c r="K391" s="283" t="s">
        <v>2286</v>
      </c>
      <c r="L391" s="285" t="s">
        <v>2357</v>
      </c>
      <c r="M391" s="282"/>
      <c r="N391" s="244" t="s">
        <v>2346</v>
      </c>
      <c r="O391" s="277" t="s">
        <v>337</v>
      </c>
      <c r="P391" s="286"/>
      <c r="Q391" s="286"/>
      <c r="R391" s="284"/>
      <c r="S391" s="278"/>
      <c r="T391" s="278">
        <v>928571.28</v>
      </c>
      <c r="U391" s="284">
        <v>1039999.8336000001</v>
      </c>
      <c r="V391" s="286"/>
      <c r="W391" s="286" t="s">
        <v>1973</v>
      </c>
      <c r="X391" s="286"/>
      <c r="Y391" s="4" t="s">
        <v>2722</v>
      </c>
      <c r="AA391" s="4" t="s">
        <v>2746</v>
      </c>
    </row>
    <row r="392" spans="1:25" ht="178.5" customHeight="1">
      <c r="A392" s="286" t="s">
        <v>1960</v>
      </c>
      <c r="B392" s="285" t="s">
        <v>32</v>
      </c>
      <c r="C392" s="281" t="s">
        <v>2343</v>
      </c>
      <c r="D392" s="281" t="s">
        <v>59</v>
      </c>
      <c r="E392" s="281" t="s">
        <v>59</v>
      </c>
      <c r="F392" s="277" t="s">
        <v>2729</v>
      </c>
      <c r="G392" s="280" t="s">
        <v>332</v>
      </c>
      <c r="H392" s="287">
        <v>100</v>
      </c>
      <c r="I392" s="282">
        <v>470000000</v>
      </c>
      <c r="J392" s="285" t="s">
        <v>276</v>
      </c>
      <c r="K392" s="283" t="s">
        <v>2286</v>
      </c>
      <c r="L392" s="285" t="s">
        <v>2745</v>
      </c>
      <c r="M392" s="282"/>
      <c r="N392" s="244" t="s">
        <v>2346</v>
      </c>
      <c r="O392" s="277" t="s">
        <v>337</v>
      </c>
      <c r="P392" s="286"/>
      <c r="Q392" s="286"/>
      <c r="R392" s="284"/>
      <c r="S392" s="278"/>
      <c r="T392" s="278">
        <v>42187450.5</v>
      </c>
      <c r="U392" s="284">
        <f>T392*1.12</f>
        <v>47249944.56</v>
      </c>
      <c r="V392" s="286"/>
      <c r="W392" s="286" t="s">
        <v>1973</v>
      </c>
      <c r="X392" s="286"/>
      <c r="Y392" s="4" t="s">
        <v>2735</v>
      </c>
    </row>
    <row r="393" spans="1:25" ht="178.5" customHeight="1">
      <c r="A393" s="336" t="s">
        <v>1960</v>
      </c>
      <c r="B393" s="285" t="s">
        <v>32</v>
      </c>
      <c r="C393" s="281" t="s">
        <v>2343</v>
      </c>
      <c r="D393" s="281" t="s">
        <v>59</v>
      </c>
      <c r="E393" s="281" t="s">
        <v>59</v>
      </c>
      <c r="F393" s="277" t="s">
        <v>2730</v>
      </c>
      <c r="G393" s="280" t="s">
        <v>332</v>
      </c>
      <c r="H393" s="287">
        <v>100</v>
      </c>
      <c r="I393" s="282">
        <v>470000000</v>
      </c>
      <c r="J393" s="285" t="s">
        <v>276</v>
      </c>
      <c r="K393" s="283" t="s">
        <v>2286</v>
      </c>
      <c r="L393" s="285" t="s">
        <v>2741</v>
      </c>
      <c r="M393" s="282"/>
      <c r="N393" s="244" t="s">
        <v>2346</v>
      </c>
      <c r="O393" s="277" t="s">
        <v>337</v>
      </c>
      <c r="P393" s="336"/>
      <c r="Q393" s="336"/>
      <c r="R393" s="284"/>
      <c r="S393" s="278"/>
      <c r="T393" s="278">
        <v>16595510.4</v>
      </c>
      <c r="U393" s="284">
        <f>T393*1.12</f>
        <v>18586971.648000002</v>
      </c>
      <c r="V393" s="336"/>
      <c r="W393" s="336" t="s">
        <v>1973</v>
      </c>
      <c r="X393" s="336"/>
      <c r="Y393" s="4" t="s">
        <v>2736</v>
      </c>
    </row>
    <row r="394" spans="1:25" ht="178.5" customHeight="1">
      <c r="A394" s="336" t="s">
        <v>1960</v>
      </c>
      <c r="B394" s="285" t="s">
        <v>32</v>
      </c>
      <c r="C394" s="281" t="s">
        <v>2343</v>
      </c>
      <c r="D394" s="281" t="s">
        <v>59</v>
      </c>
      <c r="E394" s="281" t="s">
        <v>59</v>
      </c>
      <c r="F394" s="277" t="s">
        <v>2731</v>
      </c>
      <c r="G394" s="280" t="s">
        <v>332</v>
      </c>
      <c r="H394" s="287">
        <v>100</v>
      </c>
      <c r="I394" s="282">
        <v>470000000</v>
      </c>
      <c r="J394" s="285" t="s">
        <v>276</v>
      </c>
      <c r="K394" s="283" t="s">
        <v>2286</v>
      </c>
      <c r="L394" s="285" t="s">
        <v>2744</v>
      </c>
      <c r="M394" s="282"/>
      <c r="N394" s="244" t="s">
        <v>2346</v>
      </c>
      <c r="O394" s="277" t="s">
        <v>337</v>
      </c>
      <c r="P394" s="336"/>
      <c r="Q394" s="336"/>
      <c r="R394" s="284"/>
      <c r="S394" s="278"/>
      <c r="T394" s="278">
        <v>3498896.7</v>
      </c>
      <c r="U394" s="284">
        <f>T394*1.12</f>
        <v>3918764.3040000005</v>
      </c>
      <c r="V394" s="336"/>
      <c r="W394" s="336" t="s">
        <v>1973</v>
      </c>
      <c r="X394" s="336"/>
      <c r="Y394" s="4" t="s">
        <v>2737</v>
      </c>
    </row>
    <row r="395" spans="1:25" ht="178.5" customHeight="1">
      <c r="A395" s="286" t="s">
        <v>1961</v>
      </c>
      <c r="B395" s="285" t="s">
        <v>32</v>
      </c>
      <c r="C395" s="281" t="s">
        <v>2344</v>
      </c>
      <c r="D395" s="281" t="s">
        <v>38</v>
      </c>
      <c r="E395" s="281" t="s">
        <v>38</v>
      </c>
      <c r="F395" s="277" t="s">
        <v>2734</v>
      </c>
      <c r="G395" s="280" t="s">
        <v>332</v>
      </c>
      <c r="H395" s="287">
        <v>100</v>
      </c>
      <c r="I395" s="282">
        <v>470000000</v>
      </c>
      <c r="J395" s="285" t="s">
        <v>276</v>
      </c>
      <c r="K395" s="283" t="s">
        <v>2286</v>
      </c>
      <c r="L395" s="285" t="s">
        <v>2743</v>
      </c>
      <c r="M395" s="282"/>
      <c r="N395" s="244" t="s">
        <v>2346</v>
      </c>
      <c r="O395" s="277" t="s">
        <v>337</v>
      </c>
      <c r="P395" s="286"/>
      <c r="Q395" s="286"/>
      <c r="R395" s="284"/>
      <c r="S395" s="278"/>
      <c r="T395" s="278">
        <v>475380</v>
      </c>
      <c r="U395" s="284">
        <f>T395*1.12</f>
        <v>532425.6000000001</v>
      </c>
      <c r="V395" s="286"/>
      <c r="W395" s="286" t="s">
        <v>1973</v>
      </c>
      <c r="X395" s="286"/>
      <c r="Y395" s="4" t="s">
        <v>2739</v>
      </c>
    </row>
    <row r="396" spans="1:25" ht="178.5" customHeight="1">
      <c r="A396" s="336" t="s">
        <v>1961</v>
      </c>
      <c r="B396" s="285" t="s">
        <v>32</v>
      </c>
      <c r="C396" s="281" t="s">
        <v>2344</v>
      </c>
      <c r="D396" s="281" t="s">
        <v>38</v>
      </c>
      <c r="E396" s="281" t="s">
        <v>38</v>
      </c>
      <c r="F396" s="277" t="s">
        <v>2732</v>
      </c>
      <c r="G396" s="280" t="s">
        <v>332</v>
      </c>
      <c r="H396" s="287">
        <v>100</v>
      </c>
      <c r="I396" s="282">
        <v>470000000</v>
      </c>
      <c r="J396" s="285" t="s">
        <v>276</v>
      </c>
      <c r="K396" s="283" t="s">
        <v>2286</v>
      </c>
      <c r="L396" s="285" t="s">
        <v>2742</v>
      </c>
      <c r="M396" s="282"/>
      <c r="N396" s="244" t="s">
        <v>2346</v>
      </c>
      <c r="O396" s="277" t="s">
        <v>337</v>
      </c>
      <c r="P396" s="336"/>
      <c r="Q396" s="336"/>
      <c r="R396" s="284"/>
      <c r="S396" s="278"/>
      <c r="T396" s="278">
        <v>13104000</v>
      </c>
      <c r="U396" s="284">
        <f>T396*1.12</f>
        <v>14676480.000000002</v>
      </c>
      <c r="V396" s="336"/>
      <c r="W396" s="336" t="s">
        <v>1973</v>
      </c>
      <c r="X396" s="336"/>
      <c r="Y396" s="4" t="s">
        <v>2738</v>
      </c>
    </row>
    <row r="397" spans="1:25" ht="178.5" customHeight="1">
      <c r="A397" s="336" t="s">
        <v>1961</v>
      </c>
      <c r="B397" s="285" t="s">
        <v>32</v>
      </c>
      <c r="C397" s="281" t="s">
        <v>2344</v>
      </c>
      <c r="D397" s="281" t="s">
        <v>38</v>
      </c>
      <c r="E397" s="281" t="s">
        <v>38</v>
      </c>
      <c r="F397" s="277" t="s">
        <v>2733</v>
      </c>
      <c r="G397" s="280" t="s">
        <v>332</v>
      </c>
      <c r="H397" s="287">
        <v>100</v>
      </c>
      <c r="I397" s="282">
        <v>470000000</v>
      </c>
      <c r="J397" s="285" t="s">
        <v>276</v>
      </c>
      <c r="K397" s="283" t="s">
        <v>2286</v>
      </c>
      <c r="L397" s="285" t="s">
        <v>2741</v>
      </c>
      <c r="M397" s="282"/>
      <c r="N397" s="244" t="s">
        <v>2346</v>
      </c>
      <c r="O397" s="277" t="s">
        <v>337</v>
      </c>
      <c r="P397" s="336"/>
      <c r="Q397" s="336"/>
      <c r="R397" s="284"/>
      <c r="S397" s="278"/>
      <c r="T397" s="278">
        <v>614250</v>
      </c>
      <c r="U397" s="284">
        <v>16058145.600000001</v>
      </c>
      <c r="V397" s="336"/>
      <c r="W397" s="336" t="s">
        <v>1973</v>
      </c>
      <c r="X397" s="336"/>
      <c r="Y397" s="4" t="s">
        <v>2740</v>
      </c>
    </row>
    <row r="398" spans="1:24" ht="76.5" customHeight="1">
      <c r="A398" s="286" t="s">
        <v>1962</v>
      </c>
      <c r="B398" s="285" t="s">
        <v>32</v>
      </c>
      <c r="C398" s="281" t="s">
        <v>2343</v>
      </c>
      <c r="D398" s="281" t="s">
        <v>59</v>
      </c>
      <c r="E398" s="281" t="s">
        <v>59</v>
      </c>
      <c r="F398" s="277" t="s">
        <v>2305</v>
      </c>
      <c r="G398" s="280" t="s">
        <v>332</v>
      </c>
      <c r="H398" s="287">
        <v>100</v>
      </c>
      <c r="I398" s="282">
        <v>470000000</v>
      </c>
      <c r="J398" s="285" t="s">
        <v>276</v>
      </c>
      <c r="K398" s="283" t="s">
        <v>2286</v>
      </c>
      <c r="L398" s="285" t="s">
        <v>2351</v>
      </c>
      <c r="M398" s="282"/>
      <c r="N398" s="244" t="s">
        <v>2346</v>
      </c>
      <c r="O398" s="277" t="s">
        <v>337</v>
      </c>
      <c r="P398" s="286"/>
      <c r="Q398" s="286"/>
      <c r="R398" s="284"/>
      <c r="S398" s="278"/>
      <c r="T398" s="278">
        <v>4962857.14</v>
      </c>
      <c r="U398" s="284">
        <v>5558399.9968</v>
      </c>
      <c r="V398" s="286"/>
      <c r="W398" s="286" t="s">
        <v>1973</v>
      </c>
      <c r="X398" s="286"/>
    </row>
    <row r="399" spans="1:24" ht="76.5" customHeight="1">
      <c r="A399" s="286" t="s">
        <v>1963</v>
      </c>
      <c r="B399" s="285" t="s">
        <v>32</v>
      </c>
      <c r="C399" s="281" t="s">
        <v>2696</v>
      </c>
      <c r="D399" s="281" t="s">
        <v>2697</v>
      </c>
      <c r="E399" s="281" t="s">
        <v>2697</v>
      </c>
      <c r="F399" s="277" t="s">
        <v>2311</v>
      </c>
      <c r="G399" s="280" t="s">
        <v>364</v>
      </c>
      <c r="H399" s="287">
        <v>100</v>
      </c>
      <c r="I399" s="282" t="s">
        <v>78</v>
      </c>
      <c r="J399" s="285" t="s">
        <v>276</v>
      </c>
      <c r="K399" s="283" t="s">
        <v>2286</v>
      </c>
      <c r="L399" s="285" t="s">
        <v>2351</v>
      </c>
      <c r="M399" s="282"/>
      <c r="N399" s="244" t="s">
        <v>2346</v>
      </c>
      <c r="O399" s="277" t="s">
        <v>337</v>
      </c>
      <c r="P399" s="286"/>
      <c r="Q399" s="286"/>
      <c r="R399" s="284"/>
      <c r="S399" s="278"/>
      <c r="T399" s="278">
        <v>4201786</v>
      </c>
      <c r="U399" s="284">
        <v>4706000.32</v>
      </c>
      <c r="V399" s="286"/>
      <c r="W399" s="286" t="s">
        <v>1973</v>
      </c>
      <c r="X399" s="286"/>
    </row>
    <row r="400" spans="1:24" ht="76.5" customHeight="1">
      <c r="A400" s="286" t="s">
        <v>1964</v>
      </c>
      <c r="B400" s="285" t="s">
        <v>32</v>
      </c>
      <c r="C400" s="281" t="s">
        <v>2370</v>
      </c>
      <c r="D400" s="281" t="s">
        <v>1597</v>
      </c>
      <c r="E400" s="281" t="s">
        <v>1597</v>
      </c>
      <c r="F400" s="277" t="s">
        <v>2312</v>
      </c>
      <c r="G400" s="280" t="s">
        <v>332</v>
      </c>
      <c r="H400" s="287">
        <v>100</v>
      </c>
      <c r="I400" s="282" t="s">
        <v>78</v>
      </c>
      <c r="J400" s="285" t="s">
        <v>276</v>
      </c>
      <c r="K400" s="283" t="s">
        <v>2286</v>
      </c>
      <c r="L400" s="285" t="s">
        <v>2351</v>
      </c>
      <c r="M400" s="282"/>
      <c r="N400" s="244" t="s">
        <v>2346</v>
      </c>
      <c r="O400" s="277" t="s">
        <v>337</v>
      </c>
      <c r="P400" s="286"/>
      <c r="Q400" s="286"/>
      <c r="R400" s="284"/>
      <c r="S400" s="278"/>
      <c r="T400" s="278">
        <v>15082.926</v>
      </c>
      <c r="U400" s="284">
        <v>16892.87712</v>
      </c>
      <c r="V400" s="286"/>
      <c r="W400" s="286" t="s">
        <v>1973</v>
      </c>
      <c r="X400" s="286"/>
    </row>
    <row r="401" spans="1:24" ht="76.5" customHeight="1">
      <c r="A401" s="286" t="s">
        <v>1965</v>
      </c>
      <c r="B401" s="285" t="s">
        <v>32</v>
      </c>
      <c r="C401" s="281" t="s">
        <v>2373</v>
      </c>
      <c r="D401" s="281" t="s">
        <v>2193</v>
      </c>
      <c r="E401" s="281" t="s">
        <v>2193</v>
      </c>
      <c r="F401" s="277" t="s">
        <v>2313</v>
      </c>
      <c r="G401" s="280" t="s">
        <v>364</v>
      </c>
      <c r="H401" s="287">
        <v>100</v>
      </c>
      <c r="I401" s="282" t="s">
        <v>78</v>
      </c>
      <c r="J401" s="285" t="s">
        <v>276</v>
      </c>
      <c r="K401" s="283" t="s">
        <v>2286</v>
      </c>
      <c r="L401" s="285" t="s">
        <v>2351</v>
      </c>
      <c r="M401" s="282"/>
      <c r="N401" s="244" t="s">
        <v>2346</v>
      </c>
      <c r="O401" s="277" t="s">
        <v>337</v>
      </c>
      <c r="P401" s="286"/>
      <c r="Q401" s="286"/>
      <c r="R401" s="284"/>
      <c r="S401" s="278"/>
      <c r="T401" s="278">
        <v>683.1954</v>
      </c>
      <c r="U401" s="284">
        <v>765.178848</v>
      </c>
      <c r="V401" s="286"/>
      <c r="W401" s="286" t="s">
        <v>1973</v>
      </c>
      <c r="X401" s="286"/>
    </row>
    <row r="402" spans="1:24" ht="76.5" customHeight="1">
      <c r="A402" s="286" t="s">
        <v>1966</v>
      </c>
      <c r="B402" s="285" t="s">
        <v>32</v>
      </c>
      <c r="C402" s="281" t="s">
        <v>2371</v>
      </c>
      <c r="D402" s="281" t="s">
        <v>63</v>
      </c>
      <c r="E402" s="281" t="s">
        <v>76</v>
      </c>
      <c r="F402" s="277" t="s">
        <v>1546</v>
      </c>
      <c r="G402" s="280" t="s">
        <v>332</v>
      </c>
      <c r="H402" s="287">
        <v>100</v>
      </c>
      <c r="I402" s="282" t="s">
        <v>78</v>
      </c>
      <c r="J402" s="285" t="s">
        <v>276</v>
      </c>
      <c r="K402" s="283" t="s">
        <v>2286</v>
      </c>
      <c r="L402" s="285" t="s">
        <v>2351</v>
      </c>
      <c r="M402" s="282"/>
      <c r="N402" s="244" t="s">
        <v>2346</v>
      </c>
      <c r="O402" s="277" t="s">
        <v>337</v>
      </c>
      <c r="P402" s="286"/>
      <c r="Q402" s="286"/>
      <c r="R402" s="284"/>
      <c r="S402" s="278"/>
      <c r="T402" s="278">
        <v>51624965.74999998</v>
      </c>
      <c r="U402" s="284">
        <v>57819961.63999998</v>
      </c>
      <c r="V402" s="286"/>
      <c r="W402" s="286" t="s">
        <v>1973</v>
      </c>
      <c r="X402" s="286"/>
    </row>
    <row r="403" spans="1:24" ht="76.5" customHeight="1">
      <c r="A403" s="286" t="s">
        <v>1967</v>
      </c>
      <c r="B403" s="285" t="s">
        <v>32</v>
      </c>
      <c r="C403" s="281" t="s">
        <v>2372</v>
      </c>
      <c r="D403" s="281" t="s">
        <v>1595</v>
      </c>
      <c r="E403" s="281" t="s">
        <v>1595</v>
      </c>
      <c r="F403" s="281" t="s">
        <v>1594</v>
      </c>
      <c r="G403" s="280" t="s">
        <v>332</v>
      </c>
      <c r="H403" s="287">
        <v>100</v>
      </c>
      <c r="I403" s="282" t="s">
        <v>78</v>
      </c>
      <c r="J403" s="285" t="s">
        <v>276</v>
      </c>
      <c r="K403" s="283" t="s">
        <v>2286</v>
      </c>
      <c r="L403" s="285" t="s">
        <v>2351</v>
      </c>
      <c r="M403" s="282"/>
      <c r="N403" s="244" t="s">
        <v>2346</v>
      </c>
      <c r="O403" s="277" t="s">
        <v>337</v>
      </c>
      <c r="P403" s="279"/>
      <c r="Q403" s="279"/>
      <c r="R403" s="284"/>
      <c r="S403" s="278"/>
      <c r="T403" s="278">
        <v>9686400</v>
      </c>
      <c r="U403" s="284">
        <v>10848768.000000002</v>
      </c>
      <c r="V403" s="286"/>
      <c r="W403" s="286" t="s">
        <v>1973</v>
      </c>
      <c r="X403" s="286"/>
    </row>
    <row r="404" spans="1:26" ht="76.5" customHeight="1">
      <c r="A404" s="286" t="s">
        <v>1968</v>
      </c>
      <c r="B404" s="285" t="s">
        <v>32</v>
      </c>
      <c r="C404" s="281" t="s">
        <v>2359</v>
      </c>
      <c r="D404" s="281" t="s">
        <v>2194</v>
      </c>
      <c r="E404" s="281" t="s">
        <v>2194</v>
      </c>
      <c r="F404" s="277" t="s">
        <v>2360</v>
      </c>
      <c r="G404" s="280" t="s">
        <v>332</v>
      </c>
      <c r="H404" s="287">
        <v>100</v>
      </c>
      <c r="I404" s="282" t="s">
        <v>78</v>
      </c>
      <c r="J404" s="285" t="s">
        <v>276</v>
      </c>
      <c r="K404" s="283" t="s">
        <v>2286</v>
      </c>
      <c r="L404" s="294" t="s">
        <v>2361</v>
      </c>
      <c r="M404" s="282"/>
      <c r="N404" s="294" t="s">
        <v>2698</v>
      </c>
      <c r="O404" s="294" t="s">
        <v>2362</v>
      </c>
      <c r="P404" s="279"/>
      <c r="Q404" s="279"/>
      <c r="R404" s="284"/>
      <c r="S404" s="278"/>
      <c r="T404" s="284">
        <v>13441744.8</v>
      </c>
      <c r="U404" s="284">
        <v>15054754.176000003</v>
      </c>
      <c r="V404" s="286"/>
      <c r="W404" s="286" t="s">
        <v>1973</v>
      </c>
      <c r="X404" s="286"/>
      <c r="Y404" s="4" t="s">
        <v>2719</v>
      </c>
      <c r="Z404" s="4" t="s">
        <v>2720</v>
      </c>
    </row>
    <row r="405" spans="1:26" ht="76.5" customHeight="1">
      <c r="A405" s="286" t="s">
        <v>1969</v>
      </c>
      <c r="B405" s="285" t="s">
        <v>32</v>
      </c>
      <c r="C405" s="281" t="s">
        <v>2359</v>
      </c>
      <c r="D405" s="281" t="s">
        <v>2194</v>
      </c>
      <c r="E405" s="281" t="s">
        <v>2194</v>
      </c>
      <c r="F405" s="277" t="s">
        <v>2363</v>
      </c>
      <c r="G405" s="280" t="s">
        <v>332</v>
      </c>
      <c r="H405" s="287">
        <v>100</v>
      </c>
      <c r="I405" s="282" t="s">
        <v>78</v>
      </c>
      <c r="J405" s="285" t="s">
        <v>276</v>
      </c>
      <c r="K405" s="283" t="s">
        <v>2286</v>
      </c>
      <c r="L405" s="294" t="s">
        <v>2364</v>
      </c>
      <c r="M405" s="282"/>
      <c r="N405" s="294" t="s">
        <v>2698</v>
      </c>
      <c r="O405" s="294" t="s">
        <v>2362</v>
      </c>
      <c r="P405" s="279"/>
      <c r="Q405" s="279"/>
      <c r="R405" s="284"/>
      <c r="S405" s="278"/>
      <c r="T405" s="284">
        <v>9716880.8</v>
      </c>
      <c r="U405" s="284">
        <v>10882906.496000001</v>
      </c>
      <c r="V405" s="286"/>
      <c r="W405" s="286" t="s">
        <v>1973</v>
      </c>
      <c r="X405" s="286"/>
      <c r="Y405" s="4" t="s">
        <v>2721</v>
      </c>
      <c r="Z405" s="4" t="s">
        <v>2720</v>
      </c>
    </row>
    <row r="406" spans="1:24" ht="76.5" customHeight="1">
      <c r="A406" s="286" t="s">
        <v>1970</v>
      </c>
      <c r="B406" s="285" t="s">
        <v>32</v>
      </c>
      <c r="C406" s="281" t="s">
        <v>2359</v>
      </c>
      <c r="D406" s="281" t="s">
        <v>2194</v>
      </c>
      <c r="E406" s="281" t="s">
        <v>2194</v>
      </c>
      <c r="F406" s="277" t="s">
        <v>2365</v>
      </c>
      <c r="G406" s="280" t="s">
        <v>332</v>
      </c>
      <c r="H406" s="287">
        <v>100</v>
      </c>
      <c r="I406" s="282" t="s">
        <v>78</v>
      </c>
      <c r="J406" s="285" t="s">
        <v>276</v>
      </c>
      <c r="K406" s="283" t="s">
        <v>2286</v>
      </c>
      <c r="L406" s="285" t="s">
        <v>2366</v>
      </c>
      <c r="M406" s="282"/>
      <c r="N406" s="294" t="s">
        <v>2698</v>
      </c>
      <c r="O406" s="294" t="s">
        <v>2362</v>
      </c>
      <c r="P406" s="279"/>
      <c r="Q406" s="279"/>
      <c r="R406" s="284"/>
      <c r="S406" s="278"/>
      <c r="T406" s="284">
        <v>1465411.64</v>
      </c>
      <c r="U406" s="284">
        <v>1641261.0368000001</v>
      </c>
      <c r="V406" s="286"/>
      <c r="W406" s="286" t="s">
        <v>1973</v>
      </c>
      <c r="X406" s="286"/>
    </row>
    <row r="407" spans="1:24" ht="12.75" customHeight="1">
      <c r="A407" s="286" t="s">
        <v>28</v>
      </c>
      <c r="B407" s="285"/>
      <c r="C407" s="286"/>
      <c r="D407" s="286"/>
      <c r="E407" s="286"/>
      <c r="F407" s="285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86" t="s">
        <v>26</v>
      </c>
      <c r="S407" s="286"/>
      <c r="T407" s="262">
        <f>SUM(T366:T406)</f>
        <v>281710167.84139997</v>
      </c>
      <c r="U407" s="262">
        <f>T407*1.12</f>
        <v>315515387.982368</v>
      </c>
      <c r="V407" s="286"/>
      <c r="W407" s="286"/>
      <c r="X407" s="286"/>
    </row>
    <row r="408" spans="1:24" ht="12.75">
      <c r="A408" s="286"/>
      <c r="B408" s="285"/>
      <c r="C408" s="255"/>
      <c r="D408" s="255"/>
      <c r="E408" s="255"/>
      <c r="F408" s="270"/>
      <c r="G408" s="255"/>
      <c r="H408" s="255"/>
      <c r="I408" s="255"/>
      <c r="J408" s="255"/>
      <c r="K408" s="255"/>
      <c r="L408" s="255"/>
      <c r="M408" s="255"/>
      <c r="N408" s="286"/>
      <c r="O408" s="255"/>
      <c r="P408" s="255"/>
      <c r="Q408" s="255"/>
      <c r="R408" s="255"/>
      <c r="S408" s="255"/>
      <c r="T408" s="255"/>
      <c r="U408" s="255"/>
      <c r="V408" s="255"/>
      <c r="W408" s="286"/>
      <c r="X408" s="255"/>
    </row>
    <row r="409" spans="1:24" ht="12.75">
      <c r="A409" s="286" t="s">
        <v>29</v>
      </c>
      <c r="B409" s="285"/>
      <c r="C409" s="255"/>
      <c r="D409" s="255"/>
      <c r="E409" s="255"/>
      <c r="F409" s="270"/>
      <c r="G409" s="255"/>
      <c r="H409" s="255"/>
      <c r="I409" s="255"/>
      <c r="J409" s="255"/>
      <c r="K409" s="255"/>
      <c r="L409" s="255"/>
      <c r="M409" s="255"/>
      <c r="N409" s="286"/>
      <c r="O409" s="255"/>
      <c r="P409" s="255"/>
      <c r="Q409" s="255"/>
      <c r="R409" s="263" t="s">
        <v>26</v>
      </c>
      <c r="S409" s="255"/>
      <c r="T409" s="262">
        <f>T407+T364+T362</f>
        <v>996487743.4262035</v>
      </c>
      <c r="U409" s="262">
        <f>T409*1.12</f>
        <v>1116066272.637348</v>
      </c>
      <c r="V409" s="255"/>
      <c r="W409" s="286"/>
      <c r="X409" s="255"/>
    </row>
    <row r="410" spans="1:23" s="256" customFormat="1" ht="12.75">
      <c r="A410" s="257"/>
      <c r="B410" s="260"/>
      <c r="F410" s="269"/>
      <c r="N410" s="257"/>
      <c r="W410" s="257"/>
    </row>
    <row r="411" spans="1:23" s="256" customFormat="1" ht="12.75">
      <c r="A411" s="257"/>
      <c r="B411" s="260"/>
      <c r="F411" s="269"/>
      <c r="N411" s="257"/>
      <c r="W411" s="257"/>
    </row>
    <row r="412" spans="1:23" s="256" customFormat="1" ht="12.75">
      <c r="A412" s="257"/>
      <c r="B412" s="260"/>
      <c r="F412" s="269"/>
      <c r="N412" s="257"/>
      <c r="W412" s="257"/>
    </row>
    <row r="413" spans="1:23" s="256" customFormat="1" ht="12.75">
      <c r="A413" s="257"/>
      <c r="B413" s="260"/>
      <c r="F413" s="269"/>
      <c r="N413" s="257"/>
      <c r="W413" s="257"/>
    </row>
    <row r="414" spans="1:23" s="256" customFormat="1" ht="12.75">
      <c r="A414" s="257"/>
      <c r="B414" s="260"/>
      <c r="F414" s="269"/>
      <c r="N414" s="257"/>
      <c r="W414" s="257"/>
    </row>
    <row r="415" spans="1:23" s="256" customFormat="1" ht="15">
      <c r="A415" s="257"/>
      <c r="B415" s="260"/>
      <c r="F415" s="269"/>
      <c r="N415" s="257"/>
      <c r="P415" s="272"/>
      <c r="Q415" s="272"/>
      <c r="R415" s="272"/>
      <c r="W415" s="257"/>
    </row>
    <row r="416" spans="1:23" s="256" customFormat="1" ht="12.75">
      <c r="A416" s="257"/>
      <c r="B416" s="260"/>
      <c r="F416" s="269"/>
      <c r="N416" s="257"/>
      <c r="W416" s="257"/>
    </row>
    <row r="417" spans="1:23" s="256" customFormat="1" ht="12.75">
      <c r="A417" s="257"/>
      <c r="B417" s="260"/>
      <c r="F417" s="269"/>
      <c r="N417" s="257"/>
      <c r="W417" s="257"/>
    </row>
    <row r="418" spans="1:23" s="256" customFormat="1" ht="12.75">
      <c r="A418" s="257"/>
      <c r="B418" s="260"/>
      <c r="F418" s="269"/>
      <c r="N418" s="257"/>
      <c r="W418" s="257"/>
    </row>
    <row r="419" spans="1:23" s="256" customFormat="1" ht="12.75">
      <c r="A419" s="257"/>
      <c r="B419" s="260"/>
      <c r="F419" s="269"/>
      <c r="N419" s="257"/>
      <c r="T419" s="273"/>
      <c r="W419" s="257"/>
    </row>
    <row r="420" spans="1:23" s="256" customFormat="1" ht="12.75">
      <c r="A420" s="257"/>
      <c r="B420" s="260"/>
      <c r="F420" s="269"/>
      <c r="N420" s="257"/>
      <c r="T420" s="274"/>
      <c r="W420" s="257"/>
    </row>
    <row r="421" spans="1:23" s="256" customFormat="1" ht="12.75">
      <c r="A421" s="257"/>
      <c r="B421" s="260"/>
      <c r="F421" s="269"/>
      <c r="N421" s="257"/>
      <c r="T421" s="275"/>
      <c r="W421" s="257"/>
    </row>
    <row r="422" spans="1:23" s="256" customFormat="1" ht="12.75">
      <c r="A422" s="257"/>
      <c r="B422" s="260"/>
      <c r="F422" s="269"/>
      <c r="N422" s="257"/>
      <c r="W422" s="257"/>
    </row>
    <row r="423" spans="1:23" s="256" customFormat="1" ht="12.75">
      <c r="A423" s="257"/>
      <c r="B423" s="260"/>
      <c r="F423" s="269"/>
      <c r="N423" s="257"/>
      <c r="W423" s="257"/>
    </row>
    <row r="424" spans="1:23" s="256" customFormat="1" ht="12.75">
      <c r="A424" s="257"/>
      <c r="B424" s="260"/>
      <c r="F424" s="269"/>
      <c r="N424" s="257"/>
      <c r="W424" s="257"/>
    </row>
    <row r="425" spans="1:23" s="256" customFormat="1" ht="12.75">
      <c r="A425" s="257"/>
      <c r="B425" s="260"/>
      <c r="F425" s="269"/>
      <c r="N425" s="257"/>
      <c r="W425" s="257"/>
    </row>
    <row r="426" spans="1:23" s="256" customFormat="1" ht="12.75">
      <c r="A426" s="257"/>
      <c r="B426" s="260"/>
      <c r="F426" s="269"/>
      <c r="N426" s="257"/>
      <c r="W426" s="257"/>
    </row>
    <row r="427" spans="1:23" s="256" customFormat="1" ht="12.75">
      <c r="A427" s="257"/>
      <c r="B427" s="260"/>
      <c r="F427" s="269"/>
      <c r="N427" s="257"/>
      <c r="W427" s="257"/>
    </row>
    <row r="428" spans="1:23" s="256" customFormat="1" ht="12.75">
      <c r="A428" s="257"/>
      <c r="B428" s="260"/>
      <c r="F428" s="269"/>
      <c r="N428" s="257"/>
      <c r="W428" s="257"/>
    </row>
    <row r="429" spans="1:23" s="256" customFormat="1" ht="12.75">
      <c r="A429" s="257"/>
      <c r="B429" s="260"/>
      <c r="F429" s="269"/>
      <c r="N429" s="257"/>
      <c r="W429" s="257"/>
    </row>
    <row r="430" spans="1:23" s="256" customFormat="1" ht="12.75">
      <c r="A430" s="257"/>
      <c r="B430" s="260"/>
      <c r="F430" s="269"/>
      <c r="N430" s="257"/>
      <c r="W430" s="257"/>
    </row>
    <row r="431" spans="1:23" s="256" customFormat="1" ht="12.75">
      <c r="A431" s="257"/>
      <c r="B431" s="260"/>
      <c r="F431" s="269"/>
      <c r="N431" s="257"/>
      <c r="W431" s="257"/>
    </row>
    <row r="432" spans="1:23" s="256" customFormat="1" ht="12.75">
      <c r="A432" s="257"/>
      <c r="B432" s="260"/>
      <c r="F432" s="269"/>
      <c r="N432" s="257"/>
      <c r="W432" s="257"/>
    </row>
    <row r="433" spans="1:23" s="256" customFormat="1" ht="12.75">
      <c r="A433" s="257"/>
      <c r="B433" s="260"/>
      <c r="F433" s="269"/>
      <c r="N433" s="257"/>
      <c r="W433" s="257"/>
    </row>
    <row r="434" spans="1:23" s="256" customFormat="1" ht="12.75">
      <c r="A434" s="257"/>
      <c r="B434" s="260"/>
      <c r="F434" s="269"/>
      <c r="N434" s="257"/>
      <c r="W434" s="257"/>
    </row>
    <row r="435" spans="1:23" s="256" customFormat="1" ht="12.75">
      <c r="A435" s="257"/>
      <c r="B435" s="260"/>
      <c r="F435" s="269"/>
      <c r="N435" s="257"/>
      <c r="W435" s="257"/>
    </row>
    <row r="436" spans="1:23" s="256" customFormat="1" ht="12.75">
      <c r="A436" s="257"/>
      <c r="B436" s="260"/>
      <c r="F436" s="269"/>
      <c r="N436" s="257"/>
      <c r="W436" s="257"/>
    </row>
    <row r="437" spans="1:23" s="256" customFormat="1" ht="12.75">
      <c r="A437" s="257"/>
      <c r="B437" s="260"/>
      <c r="F437" s="269"/>
      <c r="N437" s="257"/>
      <c r="W437" s="257"/>
    </row>
    <row r="438" spans="1:23" s="256" customFormat="1" ht="12.75">
      <c r="A438" s="257"/>
      <c r="B438" s="260"/>
      <c r="F438" s="269"/>
      <c r="N438" s="257"/>
      <c r="W438" s="257"/>
    </row>
    <row r="439" spans="1:23" s="256" customFormat="1" ht="12.75">
      <c r="A439" s="257"/>
      <c r="B439" s="260"/>
      <c r="F439" s="269"/>
      <c r="N439" s="257"/>
      <c r="W439" s="257"/>
    </row>
    <row r="440" spans="1:23" s="256" customFormat="1" ht="12.75">
      <c r="A440" s="257"/>
      <c r="B440" s="260"/>
      <c r="F440" s="269"/>
      <c r="N440" s="257"/>
      <c r="W440" s="257"/>
    </row>
    <row r="441" spans="1:23" s="256" customFormat="1" ht="12.75">
      <c r="A441" s="257"/>
      <c r="B441" s="260"/>
      <c r="F441" s="269"/>
      <c r="N441" s="257"/>
      <c r="W441" s="257"/>
    </row>
    <row r="442" spans="1:23" s="256" customFormat="1" ht="12.75">
      <c r="A442" s="257"/>
      <c r="B442" s="260"/>
      <c r="F442" s="269"/>
      <c r="N442" s="257"/>
      <c r="W442" s="257"/>
    </row>
    <row r="443" spans="1:23" s="256" customFormat="1" ht="12.75">
      <c r="A443" s="257"/>
      <c r="B443" s="260"/>
      <c r="F443" s="269"/>
      <c r="N443" s="257"/>
      <c r="W443" s="257"/>
    </row>
    <row r="444" spans="1:23" s="256" customFormat="1" ht="12.75">
      <c r="A444" s="257"/>
      <c r="B444" s="260"/>
      <c r="F444" s="269"/>
      <c r="N444" s="257"/>
      <c r="W444" s="257"/>
    </row>
    <row r="445" spans="1:23" s="256" customFormat="1" ht="12.75">
      <c r="A445" s="257"/>
      <c r="B445" s="260"/>
      <c r="F445" s="269"/>
      <c r="N445" s="257"/>
      <c r="W445" s="257"/>
    </row>
    <row r="446" spans="1:23" s="256" customFormat="1" ht="12.75">
      <c r="A446" s="257"/>
      <c r="B446" s="260"/>
      <c r="F446" s="269"/>
      <c r="N446" s="257"/>
      <c r="W446" s="257"/>
    </row>
    <row r="447" spans="1:23" s="256" customFormat="1" ht="12.75">
      <c r="A447" s="257"/>
      <c r="B447" s="260"/>
      <c r="F447" s="269"/>
      <c r="N447" s="257"/>
      <c r="W447" s="257"/>
    </row>
    <row r="448" spans="1:23" s="256" customFormat="1" ht="12.75">
      <c r="A448" s="257"/>
      <c r="B448" s="260"/>
      <c r="F448" s="269"/>
      <c r="N448" s="257"/>
      <c r="W448" s="257"/>
    </row>
    <row r="449" spans="1:23" s="256" customFormat="1" ht="12.75">
      <c r="A449" s="257"/>
      <c r="B449" s="260"/>
      <c r="F449" s="269"/>
      <c r="N449" s="257"/>
      <c r="W449" s="257"/>
    </row>
    <row r="450" spans="1:23" s="256" customFormat="1" ht="12.75">
      <c r="A450" s="257"/>
      <c r="B450" s="260"/>
      <c r="F450" s="269"/>
      <c r="N450" s="257"/>
      <c r="W450" s="257"/>
    </row>
    <row r="451" spans="1:23" s="256" customFormat="1" ht="12.75">
      <c r="A451" s="257"/>
      <c r="B451" s="260"/>
      <c r="F451" s="269"/>
      <c r="N451" s="257"/>
      <c r="W451" s="257"/>
    </row>
    <row r="452" spans="1:23" s="256" customFormat="1" ht="12.75">
      <c r="A452" s="257"/>
      <c r="B452" s="260"/>
      <c r="F452" s="269"/>
      <c r="N452" s="257"/>
      <c r="W452" s="257"/>
    </row>
    <row r="453" spans="1:23" s="256" customFormat="1" ht="12.75">
      <c r="A453" s="257"/>
      <c r="B453" s="260"/>
      <c r="F453" s="269"/>
      <c r="N453" s="257"/>
      <c r="W453" s="257"/>
    </row>
    <row r="454" spans="1:23" s="256" customFormat="1" ht="12.75">
      <c r="A454" s="257"/>
      <c r="B454" s="260"/>
      <c r="F454" s="269"/>
      <c r="N454" s="257"/>
      <c r="W454" s="257"/>
    </row>
    <row r="455" spans="1:23" s="256" customFormat="1" ht="12.75">
      <c r="A455" s="257"/>
      <c r="B455" s="260"/>
      <c r="F455" s="269"/>
      <c r="N455" s="257"/>
      <c r="W455" s="257"/>
    </row>
    <row r="456" spans="1:23" s="256" customFormat="1" ht="12.75">
      <c r="A456" s="257"/>
      <c r="B456" s="260"/>
      <c r="F456" s="269"/>
      <c r="N456" s="257"/>
      <c r="W456" s="257"/>
    </row>
    <row r="457" spans="1:23" s="256" customFormat="1" ht="12.75">
      <c r="A457" s="257"/>
      <c r="B457" s="260"/>
      <c r="F457" s="269"/>
      <c r="N457" s="257"/>
      <c r="W457" s="257"/>
    </row>
    <row r="458" spans="1:23" s="256" customFormat="1" ht="12.75">
      <c r="A458" s="257"/>
      <c r="B458" s="260"/>
      <c r="F458" s="269"/>
      <c r="N458" s="257"/>
      <c r="W458" s="257"/>
    </row>
    <row r="459" spans="1:23" s="256" customFormat="1" ht="12.75">
      <c r="A459" s="257"/>
      <c r="B459" s="260"/>
      <c r="F459" s="269"/>
      <c r="N459" s="257"/>
      <c r="W459" s="257"/>
    </row>
    <row r="460" spans="1:23" s="256" customFormat="1" ht="12.75">
      <c r="A460" s="257"/>
      <c r="B460" s="260"/>
      <c r="F460" s="269"/>
      <c r="N460" s="257"/>
      <c r="W460" s="257"/>
    </row>
    <row r="461" spans="1:23" s="256" customFormat="1" ht="12.75">
      <c r="A461" s="257"/>
      <c r="B461" s="260"/>
      <c r="F461" s="269"/>
      <c r="N461" s="257"/>
      <c r="W461" s="257"/>
    </row>
    <row r="462" spans="1:23" s="256" customFormat="1" ht="12.75">
      <c r="A462" s="257"/>
      <c r="B462" s="260"/>
      <c r="F462" s="269"/>
      <c r="N462" s="257"/>
      <c r="W462" s="257"/>
    </row>
    <row r="463" spans="1:23" s="256" customFormat="1" ht="12.75">
      <c r="A463" s="257"/>
      <c r="B463" s="260"/>
      <c r="F463" s="269"/>
      <c r="N463" s="257"/>
      <c r="W463" s="257"/>
    </row>
    <row r="464" spans="1:23" s="256" customFormat="1" ht="12.75">
      <c r="A464" s="257"/>
      <c r="B464" s="260"/>
      <c r="F464" s="269"/>
      <c r="N464" s="257"/>
      <c r="W464" s="257"/>
    </row>
    <row r="465" spans="1:23" s="256" customFormat="1" ht="12.75">
      <c r="A465" s="257"/>
      <c r="B465" s="260"/>
      <c r="F465" s="269"/>
      <c r="N465" s="257"/>
      <c r="W465" s="257"/>
    </row>
    <row r="466" spans="1:23" s="256" customFormat="1" ht="12.75">
      <c r="A466" s="257"/>
      <c r="B466" s="260"/>
      <c r="F466" s="269"/>
      <c r="N466" s="257"/>
      <c r="W466" s="257"/>
    </row>
    <row r="467" spans="1:23" s="256" customFormat="1" ht="12.75">
      <c r="A467" s="257"/>
      <c r="B467" s="260"/>
      <c r="F467" s="269"/>
      <c r="N467" s="257"/>
      <c r="W467" s="257"/>
    </row>
    <row r="468" spans="1:23" s="256" customFormat="1" ht="12.75">
      <c r="A468" s="257"/>
      <c r="B468" s="260"/>
      <c r="F468" s="269"/>
      <c r="N468" s="257"/>
      <c r="W468" s="257"/>
    </row>
    <row r="469" spans="1:23" s="256" customFormat="1" ht="12.75">
      <c r="A469" s="257"/>
      <c r="B469" s="260"/>
      <c r="F469" s="269"/>
      <c r="N469" s="257"/>
      <c r="W469" s="257"/>
    </row>
    <row r="470" spans="1:23" s="256" customFormat="1" ht="12.75">
      <c r="A470" s="257"/>
      <c r="B470" s="260"/>
      <c r="F470" s="269"/>
      <c r="N470" s="257"/>
      <c r="W470" s="257"/>
    </row>
    <row r="471" spans="1:23" s="256" customFormat="1" ht="12.75">
      <c r="A471" s="257"/>
      <c r="B471" s="260"/>
      <c r="F471" s="269"/>
      <c r="N471" s="257"/>
      <c r="W471" s="257"/>
    </row>
    <row r="472" spans="1:23" s="256" customFormat="1" ht="12.75">
      <c r="A472" s="257"/>
      <c r="B472" s="260"/>
      <c r="F472" s="269"/>
      <c r="N472" s="257"/>
      <c r="W472" s="257"/>
    </row>
    <row r="473" spans="1:23" s="256" customFormat="1" ht="12.75">
      <c r="A473" s="257"/>
      <c r="B473" s="260"/>
      <c r="F473" s="269"/>
      <c r="N473" s="257"/>
      <c r="W473" s="257"/>
    </row>
    <row r="474" spans="1:23" s="256" customFormat="1" ht="12.75">
      <c r="A474" s="257"/>
      <c r="B474" s="260"/>
      <c r="F474" s="269"/>
      <c r="N474" s="257"/>
      <c r="W474" s="257"/>
    </row>
    <row r="475" spans="1:23" s="256" customFormat="1" ht="12.75">
      <c r="A475" s="257"/>
      <c r="B475" s="260"/>
      <c r="F475" s="269"/>
      <c r="N475" s="257"/>
      <c r="W475" s="257"/>
    </row>
    <row r="476" spans="1:23" s="256" customFormat="1" ht="12.75">
      <c r="A476" s="257"/>
      <c r="B476" s="260"/>
      <c r="F476" s="269"/>
      <c r="N476" s="257"/>
      <c r="W476" s="257"/>
    </row>
    <row r="477" spans="1:23" s="256" customFormat="1" ht="12.75">
      <c r="A477" s="257"/>
      <c r="B477" s="260"/>
      <c r="F477" s="269"/>
      <c r="N477" s="257"/>
      <c r="W477" s="257"/>
    </row>
    <row r="478" spans="1:23" s="256" customFormat="1" ht="12.75">
      <c r="A478" s="257"/>
      <c r="B478" s="260"/>
      <c r="F478" s="269"/>
      <c r="N478" s="257"/>
      <c r="W478" s="257"/>
    </row>
    <row r="479" spans="1:23" s="256" customFormat="1" ht="12.75">
      <c r="A479" s="257"/>
      <c r="B479" s="260"/>
      <c r="F479" s="269"/>
      <c r="N479" s="257"/>
      <c r="W479" s="257"/>
    </row>
    <row r="480" spans="1:23" s="256" customFormat="1" ht="12.75">
      <c r="A480" s="257"/>
      <c r="B480" s="260"/>
      <c r="F480" s="269"/>
      <c r="N480" s="257"/>
      <c r="W480" s="257"/>
    </row>
    <row r="481" spans="1:23" s="256" customFormat="1" ht="12.75">
      <c r="A481" s="257"/>
      <c r="B481" s="260"/>
      <c r="F481" s="269"/>
      <c r="N481" s="257"/>
      <c r="W481" s="257"/>
    </row>
    <row r="482" spans="1:23" s="256" customFormat="1" ht="12.75">
      <c r="A482" s="257"/>
      <c r="B482" s="260"/>
      <c r="F482" s="269"/>
      <c r="N482" s="257"/>
      <c r="W482" s="257"/>
    </row>
    <row r="483" spans="1:23" s="256" customFormat="1" ht="12.75">
      <c r="A483" s="257"/>
      <c r="B483" s="260"/>
      <c r="F483" s="269"/>
      <c r="N483" s="257"/>
      <c r="W483" s="257"/>
    </row>
    <row r="484" spans="1:23" s="256" customFormat="1" ht="12.75">
      <c r="A484" s="257"/>
      <c r="B484" s="260"/>
      <c r="F484" s="269"/>
      <c r="N484" s="257"/>
      <c r="W484" s="257"/>
    </row>
    <row r="485" spans="1:23" s="256" customFormat="1" ht="12.75">
      <c r="A485" s="257"/>
      <c r="B485" s="260"/>
      <c r="F485" s="269"/>
      <c r="N485" s="257"/>
      <c r="W485" s="257"/>
    </row>
    <row r="486" spans="1:23" s="256" customFormat="1" ht="12.75">
      <c r="A486" s="257"/>
      <c r="B486" s="260"/>
      <c r="F486" s="269"/>
      <c r="N486" s="257"/>
      <c r="W486" s="257"/>
    </row>
    <row r="487" spans="1:23" s="256" customFormat="1" ht="12.75">
      <c r="A487" s="257"/>
      <c r="B487" s="260"/>
      <c r="F487" s="269"/>
      <c r="N487" s="257"/>
      <c r="W487" s="257"/>
    </row>
    <row r="488" spans="1:23" s="256" customFormat="1" ht="12.75">
      <c r="A488" s="257"/>
      <c r="B488" s="260"/>
      <c r="F488" s="269"/>
      <c r="N488" s="257"/>
      <c r="W488" s="257"/>
    </row>
    <row r="489" spans="1:23" s="256" customFormat="1" ht="12.75">
      <c r="A489" s="257"/>
      <c r="B489" s="260"/>
      <c r="F489" s="269"/>
      <c r="N489" s="257"/>
      <c r="W489" s="257"/>
    </row>
    <row r="490" spans="1:23" s="256" customFormat="1" ht="12.75">
      <c r="A490" s="257"/>
      <c r="B490" s="260"/>
      <c r="F490" s="269"/>
      <c r="N490" s="257"/>
      <c r="W490" s="257"/>
    </row>
    <row r="491" spans="1:23" s="256" customFormat="1" ht="12.75">
      <c r="A491" s="257"/>
      <c r="B491" s="260"/>
      <c r="F491" s="269"/>
      <c r="N491" s="257"/>
      <c r="W491" s="257"/>
    </row>
    <row r="492" spans="1:23" s="256" customFormat="1" ht="12.75">
      <c r="A492" s="257"/>
      <c r="B492" s="260"/>
      <c r="F492" s="269"/>
      <c r="N492" s="257"/>
      <c r="W492" s="257"/>
    </row>
    <row r="493" spans="1:23" s="256" customFormat="1" ht="12.75">
      <c r="A493" s="257"/>
      <c r="B493" s="260"/>
      <c r="F493" s="269"/>
      <c r="N493" s="257"/>
      <c r="W493" s="257"/>
    </row>
    <row r="494" spans="1:23" s="256" customFormat="1" ht="12.75">
      <c r="A494" s="257"/>
      <c r="B494" s="260"/>
      <c r="F494" s="269"/>
      <c r="N494" s="257"/>
      <c r="W494" s="257"/>
    </row>
    <row r="495" spans="1:23" s="256" customFormat="1" ht="12.75">
      <c r="A495" s="257"/>
      <c r="B495" s="260"/>
      <c r="F495" s="269"/>
      <c r="N495" s="257"/>
      <c r="W495" s="257"/>
    </row>
    <row r="496" spans="1:23" s="256" customFormat="1" ht="12.75">
      <c r="A496" s="257"/>
      <c r="B496" s="260"/>
      <c r="F496" s="269"/>
      <c r="N496" s="257"/>
      <c r="W496" s="257"/>
    </row>
    <row r="497" spans="1:23" s="256" customFormat="1" ht="12.75">
      <c r="A497" s="257"/>
      <c r="B497" s="260"/>
      <c r="F497" s="269"/>
      <c r="N497" s="257"/>
      <c r="W497" s="257"/>
    </row>
    <row r="498" spans="1:23" s="256" customFormat="1" ht="12.75">
      <c r="A498" s="257"/>
      <c r="B498" s="260"/>
      <c r="F498" s="269"/>
      <c r="N498" s="257"/>
      <c r="W498" s="257"/>
    </row>
    <row r="499" spans="1:23" s="256" customFormat="1" ht="12.75">
      <c r="A499" s="257"/>
      <c r="B499" s="260"/>
      <c r="F499" s="269"/>
      <c r="N499" s="257"/>
      <c r="W499" s="257"/>
    </row>
    <row r="500" spans="1:23" s="256" customFormat="1" ht="12.75">
      <c r="A500" s="257"/>
      <c r="B500" s="260"/>
      <c r="F500" s="269"/>
      <c r="N500" s="257"/>
      <c r="W500" s="257"/>
    </row>
    <row r="501" spans="1:23" s="256" customFormat="1" ht="12.75">
      <c r="A501" s="257"/>
      <c r="B501" s="260"/>
      <c r="F501" s="269"/>
      <c r="N501" s="257"/>
      <c r="W501" s="257"/>
    </row>
    <row r="502" spans="1:23" s="256" customFormat="1" ht="12.75">
      <c r="A502" s="257"/>
      <c r="B502" s="260"/>
      <c r="F502" s="269"/>
      <c r="N502" s="257"/>
      <c r="W502" s="257"/>
    </row>
    <row r="503" spans="1:23" s="256" customFormat="1" ht="12.75">
      <c r="A503" s="257"/>
      <c r="B503" s="260"/>
      <c r="F503" s="269"/>
      <c r="N503" s="257"/>
      <c r="W503" s="257"/>
    </row>
    <row r="504" spans="1:23" s="256" customFormat="1" ht="12.75">
      <c r="A504" s="257"/>
      <c r="B504" s="260"/>
      <c r="F504" s="269"/>
      <c r="N504" s="257"/>
      <c r="W504" s="257"/>
    </row>
    <row r="505" spans="1:23" s="256" customFormat="1" ht="12.75">
      <c r="A505" s="257"/>
      <c r="B505" s="260"/>
      <c r="F505" s="269"/>
      <c r="N505" s="257"/>
      <c r="W505" s="257"/>
    </row>
    <row r="506" spans="1:23" s="256" customFormat="1" ht="12.75">
      <c r="A506" s="257"/>
      <c r="B506" s="260"/>
      <c r="F506" s="269"/>
      <c r="N506" s="257"/>
      <c r="W506" s="257"/>
    </row>
    <row r="507" spans="1:23" s="256" customFormat="1" ht="12.75">
      <c r="A507" s="257"/>
      <c r="B507" s="260"/>
      <c r="F507" s="269"/>
      <c r="N507" s="257"/>
      <c r="W507" s="257"/>
    </row>
    <row r="508" spans="1:23" s="256" customFormat="1" ht="12.75">
      <c r="A508" s="257"/>
      <c r="B508" s="260"/>
      <c r="F508" s="269"/>
      <c r="N508" s="257"/>
      <c r="W508" s="257"/>
    </row>
    <row r="509" spans="1:23" s="256" customFormat="1" ht="12.75">
      <c r="A509" s="257"/>
      <c r="B509" s="260"/>
      <c r="F509" s="269"/>
      <c r="N509" s="257"/>
      <c r="W509" s="257"/>
    </row>
    <row r="510" spans="1:23" s="256" customFormat="1" ht="12.75">
      <c r="A510" s="257"/>
      <c r="B510" s="260"/>
      <c r="F510" s="269"/>
      <c r="N510" s="257"/>
      <c r="W510" s="257"/>
    </row>
    <row r="511" spans="1:23" s="256" customFormat="1" ht="12.75">
      <c r="A511" s="257"/>
      <c r="B511" s="260"/>
      <c r="F511" s="269"/>
      <c r="N511" s="257"/>
      <c r="W511" s="257"/>
    </row>
    <row r="512" spans="1:23" s="256" customFormat="1" ht="12.75">
      <c r="A512" s="257"/>
      <c r="B512" s="260"/>
      <c r="F512" s="269"/>
      <c r="N512" s="257"/>
      <c r="W512" s="257"/>
    </row>
    <row r="513" spans="1:23" s="256" customFormat="1" ht="12.75">
      <c r="A513" s="257"/>
      <c r="B513" s="260"/>
      <c r="F513" s="269"/>
      <c r="N513" s="257"/>
      <c r="W513" s="257"/>
    </row>
    <row r="514" spans="1:23" s="256" customFormat="1" ht="12.75">
      <c r="A514" s="257"/>
      <c r="B514" s="260"/>
      <c r="F514" s="269"/>
      <c r="N514" s="257"/>
      <c r="W514" s="257"/>
    </row>
    <row r="515" spans="1:23" s="256" customFormat="1" ht="12.75">
      <c r="A515" s="257"/>
      <c r="B515" s="260"/>
      <c r="F515" s="269"/>
      <c r="N515" s="257"/>
      <c r="W515" s="257"/>
    </row>
    <row r="516" spans="1:23" s="256" customFormat="1" ht="12.75">
      <c r="A516" s="257"/>
      <c r="B516" s="260"/>
      <c r="F516" s="269"/>
      <c r="N516" s="257"/>
      <c r="W516" s="257"/>
    </row>
    <row r="517" spans="1:23" s="256" customFormat="1" ht="12.75">
      <c r="A517" s="257"/>
      <c r="B517" s="260"/>
      <c r="F517" s="269"/>
      <c r="N517" s="257"/>
      <c r="W517" s="257"/>
    </row>
    <row r="518" spans="1:23" s="256" customFormat="1" ht="12.75">
      <c r="A518" s="257"/>
      <c r="B518" s="260"/>
      <c r="F518" s="269"/>
      <c r="N518" s="257"/>
      <c r="W518" s="257"/>
    </row>
    <row r="519" spans="1:23" s="256" customFormat="1" ht="12.75">
      <c r="A519" s="257"/>
      <c r="B519" s="260"/>
      <c r="F519" s="269"/>
      <c r="N519" s="257"/>
      <c r="W519" s="257"/>
    </row>
    <row r="520" spans="1:23" s="256" customFormat="1" ht="12.75">
      <c r="A520" s="257"/>
      <c r="B520" s="260"/>
      <c r="F520" s="269"/>
      <c r="N520" s="257"/>
      <c r="W520" s="257"/>
    </row>
    <row r="521" spans="1:23" s="256" customFormat="1" ht="12.75">
      <c r="A521" s="257"/>
      <c r="B521" s="260"/>
      <c r="F521" s="269"/>
      <c r="N521" s="257"/>
      <c r="W521" s="257"/>
    </row>
    <row r="522" spans="1:23" s="256" customFormat="1" ht="12.75">
      <c r="A522" s="257"/>
      <c r="B522" s="260"/>
      <c r="F522" s="269"/>
      <c r="N522" s="257"/>
      <c r="W522" s="257"/>
    </row>
    <row r="523" spans="1:23" s="256" customFormat="1" ht="12.75">
      <c r="A523" s="257"/>
      <c r="B523" s="260"/>
      <c r="F523" s="269"/>
      <c r="N523" s="257"/>
      <c r="W523" s="257"/>
    </row>
    <row r="524" spans="1:23" s="256" customFormat="1" ht="12.75">
      <c r="A524" s="257"/>
      <c r="B524" s="260"/>
      <c r="F524" s="269"/>
      <c r="N524" s="257"/>
      <c r="W524" s="257"/>
    </row>
    <row r="525" spans="1:23" s="256" customFormat="1" ht="12.75">
      <c r="A525" s="257"/>
      <c r="B525" s="260"/>
      <c r="F525" s="269"/>
      <c r="N525" s="257"/>
      <c r="W525" s="257"/>
    </row>
    <row r="526" spans="1:23" s="256" customFormat="1" ht="12.75">
      <c r="A526" s="257"/>
      <c r="B526" s="260"/>
      <c r="F526" s="269"/>
      <c r="N526" s="257"/>
      <c r="W526" s="257"/>
    </row>
    <row r="527" spans="1:23" s="256" customFormat="1" ht="12.75">
      <c r="A527" s="257"/>
      <c r="B527" s="260"/>
      <c r="F527" s="269"/>
      <c r="N527" s="257"/>
      <c r="W527" s="257"/>
    </row>
    <row r="528" spans="1:23" s="256" customFormat="1" ht="12.75">
      <c r="A528" s="257"/>
      <c r="B528" s="260"/>
      <c r="F528" s="269"/>
      <c r="N528" s="257"/>
      <c r="W528" s="257"/>
    </row>
    <row r="529" spans="1:23" s="256" customFormat="1" ht="12.75">
      <c r="A529" s="257"/>
      <c r="B529" s="260"/>
      <c r="F529" s="269"/>
      <c r="N529" s="257"/>
      <c r="W529" s="257"/>
    </row>
    <row r="530" spans="1:23" s="256" customFormat="1" ht="12.75">
      <c r="A530" s="257"/>
      <c r="B530" s="260"/>
      <c r="F530" s="269"/>
      <c r="N530" s="257"/>
      <c r="W530" s="257"/>
    </row>
    <row r="531" spans="1:23" s="256" customFormat="1" ht="12.75">
      <c r="A531" s="257"/>
      <c r="B531" s="260"/>
      <c r="F531" s="269"/>
      <c r="N531" s="257"/>
      <c r="W531" s="257"/>
    </row>
    <row r="532" spans="1:23" s="256" customFormat="1" ht="12.75">
      <c r="A532" s="257"/>
      <c r="B532" s="260"/>
      <c r="F532" s="269"/>
      <c r="N532" s="257"/>
      <c r="W532" s="257"/>
    </row>
    <row r="533" spans="1:23" s="256" customFormat="1" ht="12.75">
      <c r="A533" s="257"/>
      <c r="B533" s="260"/>
      <c r="F533" s="269"/>
      <c r="N533" s="257"/>
      <c r="W533" s="257"/>
    </row>
    <row r="534" spans="1:23" s="256" customFormat="1" ht="12.75">
      <c r="A534" s="257"/>
      <c r="B534" s="260"/>
      <c r="F534" s="269"/>
      <c r="N534" s="257"/>
      <c r="W534" s="257"/>
    </row>
    <row r="535" spans="1:23" s="256" customFormat="1" ht="12.75">
      <c r="A535" s="257"/>
      <c r="B535" s="260"/>
      <c r="F535" s="269"/>
      <c r="N535" s="257"/>
      <c r="W535" s="257"/>
    </row>
    <row r="536" spans="1:23" s="256" customFormat="1" ht="12.75">
      <c r="A536" s="257"/>
      <c r="B536" s="260"/>
      <c r="F536" s="269"/>
      <c r="N536" s="257"/>
      <c r="W536" s="257"/>
    </row>
    <row r="537" spans="1:23" s="256" customFormat="1" ht="12.75">
      <c r="A537" s="257"/>
      <c r="B537" s="260"/>
      <c r="F537" s="269"/>
      <c r="N537" s="257"/>
      <c r="W537" s="257"/>
    </row>
    <row r="538" spans="1:23" s="256" customFormat="1" ht="12.75">
      <c r="A538" s="257"/>
      <c r="B538" s="260"/>
      <c r="F538" s="269"/>
      <c r="N538" s="257"/>
      <c r="W538" s="257"/>
    </row>
    <row r="539" spans="1:23" s="256" customFormat="1" ht="12.75">
      <c r="A539" s="257"/>
      <c r="B539" s="260"/>
      <c r="F539" s="269"/>
      <c r="N539" s="257"/>
      <c r="W539" s="257"/>
    </row>
    <row r="540" spans="1:23" s="256" customFormat="1" ht="12.75">
      <c r="A540" s="257"/>
      <c r="B540" s="260"/>
      <c r="F540" s="269"/>
      <c r="N540" s="257"/>
      <c r="W540" s="257"/>
    </row>
    <row r="541" spans="1:23" s="256" customFormat="1" ht="12.75">
      <c r="A541" s="257"/>
      <c r="B541" s="260"/>
      <c r="F541" s="269"/>
      <c r="N541" s="257"/>
      <c r="W541" s="257"/>
    </row>
    <row r="542" spans="1:23" s="256" customFormat="1" ht="12.75">
      <c r="A542" s="257"/>
      <c r="B542" s="260"/>
      <c r="F542" s="269"/>
      <c r="N542" s="257"/>
      <c r="W542" s="257"/>
    </row>
    <row r="543" spans="1:23" s="256" customFormat="1" ht="12.75">
      <c r="A543" s="257"/>
      <c r="B543" s="260"/>
      <c r="F543" s="269"/>
      <c r="N543" s="257"/>
      <c r="W543" s="257"/>
    </row>
    <row r="544" spans="1:23" s="256" customFormat="1" ht="12.75">
      <c r="A544" s="257"/>
      <c r="B544" s="260"/>
      <c r="F544" s="269"/>
      <c r="N544" s="257"/>
      <c r="W544" s="257"/>
    </row>
    <row r="545" spans="1:23" s="256" customFormat="1" ht="12.75">
      <c r="A545" s="257"/>
      <c r="B545" s="260"/>
      <c r="F545" s="269"/>
      <c r="N545" s="257"/>
      <c r="W545" s="257"/>
    </row>
    <row r="546" spans="1:23" s="256" customFormat="1" ht="12.75">
      <c r="A546" s="257"/>
      <c r="B546" s="260"/>
      <c r="F546" s="269"/>
      <c r="N546" s="257"/>
      <c r="W546" s="257"/>
    </row>
    <row r="547" spans="1:23" s="256" customFormat="1" ht="12.75">
      <c r="A547" s="257"/>
      <c r="B547" s="260"/>
      <c r="F547" s="269"/>
      <c r="N547" s="257"/>
      <c r="W547" s="257"/>
    </row>
    <row r="548" spans="1:23" s="256" customFormat="1" ht="12.75">
      <c r="A548" s="257"/>
      <c r="B548" s="260"/>
      <c r="F548" s="269"/>
      <c r="N548" s="257"/>
      <c r="W548" s="257"/>
    </row>
    <row r="549" spans="1:23" s="256" customFormat="1" ht="12.75">
      <c r="A549" s="257"/>
      <c r="B549" s="260"/>
      <c r="F549" s="269"/>
      <c r="N549" s="257"/>
      <c r="W549" s="257"/>
    </row>
    <row r="550" spans="1:23" s="256" customFormat="1" ht="12.75">
      <c r="A550" s="257"/>
      <c r="B550" s="260"/>
      <c r="F550" s="269"/>
      <c r="N550" s="257"/>
      <c r="W550" s="257"/>
    </row>
    <row r="551" spans="1:23" s="256" customFormat="1" ht="12.75">
      <c r="A551" s="257"/>
      <c r="B551" s="260"/>
      <c r="F551" s="269"/>
      <c r="N551" s="257"/>
      <c r="W551" s="257"/>
    </row>
    <row r="552" spans="1:23" s="256" customFormat="1" ht="12.75">
      <c r="A552" s="257"/>
      <c r="B552" s="260"/>
      <c r="F552" s="269"/>
      <c r="N552" s="257"/>
      <c r="W552" s="257"/>
    </row>
    <row r="553" spans="1:23" s="256" customFormat="1" ht="12.75">
      <c r="A553" s="257"/>
      <c r="B553" s="260"/>
      <c r="F553" s="269"/>
      <c r="N553" s="257"/>
      <c r="W553" s="257"/>
    </row>
    <row r="554" spans="1:23" s="256" customFormat="1" ht="12.75">
      <c r="A554" s="257"/>
      <c r="B554" s="260"/>
      <c r="F554" s="269"/>
      <c r="N554" s="257"/>
      <c r="W554" s="257"/>
    </row>
    <row r="555" spans="1:23" s="256" customFormat="1" ht="12.75">
      <c r="A555" s="257"/>
      <c r="B555" s="260"/>
      <c r="F555" s="269"/>
      <c r="N555" s="257"/>
      <c r="W555" s="257"/>
    </row>
    <row r="556" spans="1:23" s="256" customFormat="1" ht="12.75">
      <c r="A556" s="257"/>
      <c r="B556" s="260"/>
      <c r="F556" s="269"/>
      <c r="N556" s="257"/>
      <c r="W556" s="257"/>
    </row>
    <row r="557" spans="1:23" s="256" customFormat="1" ht="12.75">
      <c r="A557" s="257"/>
      <c r="B557" s="260"/>
      <c r="F557" s="269"/>
      <c r="N557" s="257"/>
      <c r="W557" s="257"/>
    </row>
    <row r="558" spans="1:23" s="256" customFormat="1" ht="12.75">
      <c r="A558" s="257"/>
      <c r="B558" s="260"/>
      <c r="F558" s="269"/>
      <c r="N558" s="257"/>
      <c r="W558" s="257"/>
    </row>
    <row r="559" spans="1:23" s="256" customFormat="1" ht="12.75">
      <c r="A559" s="257"/>
      <c r="B559" s="260"/>
      <c r="F559" s="269"/>
      <c r="N559" s="257"/>
      <c r="W559" s="257"/>
    </row>
    <row r="560" spans="1:23" s="256" customFormat="1" ht="12.75">
      <c r="A560" s="257"/>
      <c r="B560" s="260"/>
      <c r="F560" s="269"/>
      <c r="N560" s="257"/>
      <c r="W560" s="257"/>
    </row>
    <row r="561" spans="1:23" s="256" customFormat="1" ht="12.75">
      <c r="A561" s="257"/>
      <c r="B561" s="260"/>
      <c r="F561" s="269"/>
      <c r="N561" s="257"/>
      <c r="W561" s="257"/>
    </row>
    <row r="562" spans="1:23" s="256" customFormat="1" ht="12.75">
      <c r="A562" s="257"/>
      <c r="B562" s="260"/>
      <c r="F562" s="269"/>
      <c r="N562" s="257"/>
      <c r="W562" s="257"/>
    </row>
    <row r="563" spans="1:23" s="256" customFormat="1" ht="12.75">
      <c r="A563" s="257"/>
      <c r="B563" s="260"/>
      <c r="F563" s="269"/>
      <c r="N563" s="257"/>
      <c r="W563" s="257"/>
    </row>
    <row r="564" spans="1:23" s="256" customFormat="1" ht="12.75">
      <c r="A564" s="257"/>
      <c r="B564" s="260"/>
      <c r="F564" s="269"/>
      <c r="N564" s="257"/>
      <c r="W564" s="257"/>
    </row>
    <row r="565" spans="1:23" s="256" customFormat="1" ht="12.75">
      <c r="A565" s="257"/>
      <c r="B565" s="260"/>
      <c r="F565" s="269"/>
      <c r="N565" s="257"/>
      <c r="W565" s="257"/>
    </row>
    <row r="566" spans="1:23" s="256" customFormat="1" ht="12.75">
      <c r="A566" s="257"/>
      <c r="B566" s="260"/>
      <c r="F566" s="269"/>
      <c r="N566" s="257"/>
      <c r="W566" s="257"/>
    </row>
    <row r="567" spans="1:23" s="256" customFormat="1" ht="12.75">
      <c r="A567" s="257"/>
      <c r="B567" s="260"/>
      <c r="F567" s="269"/>
      <c r="N567" s="257"/>
      <c r="W567" s="257"/>
    </row>
    <row r="568" spans="1:23" s="256" customFormat="1" ht="12.75">
      <c r="A568" s="257"/>
      <c r="B568" s="260"/>
      <c r="F568" s="269"/>
      <c r="N568" s="257"/>
      <c r="W568" s="257"/>
    </row>
    <row r="569" spans="1:23" s="256" customFormat="1" ht="12.75">
      <c r="A569" s="257"/>
      <c r="B569" s="260"/>
      <c r="F569" s="269"/>
      <c r="N569" s="257"/>
      <c r="W569" s="257"/>
    </row>
    <row r="570" spans="1:23" s="256" customFormat="1" ht="12.75">
      <c r="A570" s="257"/>
      <c r="B570" s="260"/>
      <c r="F570" s="269"/>
      <c r="N570" s="257"/>
      <c r="W570" s="257"/>
    </row>
    <row r="571" spans="1:23" s="256" customFormat="1" ht="12.75">
      <c r="A571" s="257"/>
      <c r="B571" s="260"/>
      <c r="F571" s="269"/>
      <c r="N571" s="257"/>
      <c r="W571" s="257"/>
    </row>
    <row r="572" spans="1:23" s="256" customFormat="1" ht="12.75">
      <c r="A572" s="257"/>
      <c r="B572" s="260"/>
      <c r="F572" s="269"/>
      <c r="N572" s="257"/>
      <c r="W572" s="257"/>
    </row>
    <row r="573" spans="1:23" s="256" customFormat="1" ht="12.75">
      <c r="A573" s="257"/>
      <c r="B573" s="260"/>
      <c r="F573" s="269"/>
      <c r="N573" s="257"/>
      <c r="W573" s="257"/>
    </row>
    <row r="574" spans="1:23" s="256" customFormat="1" ht="12.75">
      <c r="A574" s="257"/>
      <c r="B574" s="260"/>
      <c r="F574" s="269"/>
      <c r="N574" s="257"/>
      <c r="W574" s="257"/>
    </row>
    <row r="575" spans="1:23" s="256" customFormat="1" ht="12.75">
      <c r="A575" s="257"/>
      <c r="B575" s="260"/>
      <c r="F575" s="269"/>
      <c r="N575" s="257"/>
      <c r="W575" s="257"/>
    </row>
    <row r="576" spans="1:23" s="256" customFormat="1" ht="12.75">
      <c r="A576" s="257"/>
      <c r="B576" s="260"/>
      <c r="F576" s="269"/>
      <c r="N576" s="257"/>
      <c r="W576" s="257"/>
    </row>
    <row r="577" spans="1:23" s="256" customFormat="1" ht="12.75">
      <c r="A577" s="257"/>
      <c r="B577" s="260"/>
      <c r="F577" s="269"/>
      <c r="N577" s="257"/>
      <c r="W577" s="257"/>
    </row>
    <row r="578" spans="1:23" s="256" customFormat="1" ht="12.75">
      <c r="A578" s="257"/>
      <c r="B578" s="260"/>
      <c r="F578" s="269"/>
      <c r="N578" s="257"/>
      <c r="W578" s="257"/>
    </row>
    <row r="579" spans="1:23" s="256" customFormat="1" ht="12.75">
      <c r="A579" s="257"/>
      <c r="B579" s="260"/>
      <c r="F579" s="269"/>
      <c r="N579" s="257"/>
      <c r="W579" s="257"/>
    </row>
    <row r="580" spans="1:23" s="256" customFormat="1" ht="12.75">
      <c r="A580" s="257"/>
      <c r="B580" s="260"/>
      <c r="F580" s="269"/>
      <c r="N580" s="257"/>
      <c r="W580" s="257"/>
    </row>
    <row r="581" spans="1:23" s="256" customFormat="1" ht="12.75">
      <c r="A581" s="257"/>
      <c r="B581" s="260"/>
      <c r="F581" s="269"/>
      <c r="N581" s="257"/>
      <c r="W581" s="257"/>
    </row>
    <row r="582" spans="1:23" s="256" customFormat="1" ht="12.75">
      <c r="A582" s="257"/>
      <c r="B582" s="260"/>
      <c r="F582" s="269"/>
      <c r="N582" s="257"/>
      <c r="W582" s="257"/>
    </row>
    <row r="583" spans="1:23" s="256" customFormat="1" ht="12.75">
      <c r="A583" s="257"/>
      <c r="B583" s="260"/>
      <c r="F583" s="269"/>
      <c r="N583" s="257"/>
      <c r="W583" s="257"/>
    </row>
    <row r="584" spans="1:23" s="256" customFormat="1" ht="12.75">
      <c r="A584" s="257"/>
      <c r="B584" s="260"/>
      <c r="F584" s="269"/>
      <c r="N584" s="257"/>
      <c r="W584" s="257"/>
    </row>
    <row r="585" spans="1:23" s="256" customFormat="1" ht="12.75">
      <c r="A585" s="257"/>
      <c r="B585" s="260"/>
      <c r="F585" s="269"/>
      <c r="N585" s="257"/>
      <c r="W585" s="257"/>
    </row>
    <row r="586" spans="1:23" s="256" customFormat="1" ht="12.75">
      <c r="A586" s="257"/>
      <c r="B586" s="260"/>
      <c r="F586" s="269"/>
      <c r="N586" s="257"/>
      <c r="W586" s="257"/>
    </row>
    <row r="587" spans="1:23" s="256" customFormat="1" ht="12.75">
      <c r="A587" s="257"/>
      <c r="B587" s="260"/>
      <c r="F587" s="269"/>
      <c r="N587" s="257"/>
      <c r="W587" s="257"/>
    </row>
    <row r="588" spans="1:23" s="256" customFormat="1" ht="12.75">
      <c r="A588" s="257"/>
      <c r="B588" s="260"/>
      <c r="F588" s="269"/>
      <c r="N588" s="257"/>
      <c r="W588" s="257"/>
    </row>
    <row r="589" spans="1:23" s="256" customFormat="1" ht="12.75">
      <c r="A589" s="257"/>
      <c r="B589" s="260"/>
      <c r="F589" s="269"/>
      <c r="N589" s="257"/>
      <c r="W589" s="257"/>
    </row>
    <row r="590" spans="1:23" s="256" customFormat="1" ht="12.75">
      <c r="A590" s="257"/>
      <c r="B590" s="260"/>
      <c r="F590" s="269"/>
      <c r="N590" s="257"/>
      <c r="W590" s="257"/>
    </row>
    <row r="591" spans="1:23" s="256" customFormat="1" ht="12.75">
      <c r="A591" s="257"/>
      <c r="B591" s="260"/>
      <c r="F591" s="269"/>
      <c r="N591" s="257"/>
      <c r="W591" s="257"/>
    </row>
    <row r="592" spans="1:23" s="256" customFormat="1" ht="12.75">
      <c r="A592" s="257"/>
      <c r="B592" s="260"/>
      <c r="F592" s="269"/>
      <c r="N592" s="257"/>
      <c r="W592" s="257"/>
    </row>
    <row r="593" spans="1:23" s="256" customFormat="1" ht="12.75">
      <c r="A593" s="257"/>
      <c r="B593" s="260"/>
      <c r="F593" s="269"/>
      <c r="N593" s="257"/>
      <c r="W593" s="257"/>
    </row>
    <row r="594" spans="1:23" s="256" customFormat="1" ht="12.75">
      <c r="A594" s="257"/>
      <c r="B594" s="260"/>
      <c r="F594" s="269"/>
      <c r="N594" s="257"/>
      <c r="W594" s="257"/>
    </row>
    <row r="595" spans="1:23" s="256" customFormat="1" ht="12.75">
      <c r="A595" s="257"/>
      <c r="B595" s="260"/>
      <c r="F595" s="269"/>
      <c r="N595" s="257"/>
      <c r="W595" s="257"/>
    </row>
    <row r="596" spans="1:23" s="256" customFormat="1" ht="12.75">
      <c r="A596" s="257"/>
      <c r="B596" s="260"/>
      <c r="F596" s="269"/>
      <c r="N596" s="257"/>
      <c r="W596" s="257"/>
    </row>
    <row r="597" spans="1:23" s="256" customFormat="1" ht="12.75">
      <c r="A597" s="257"/>
      <c r="B597" s="260"/>
      <c r="F597" s="269"/>
      <c r="N597" s="257"/>
      <c r="W597" s="257"/>
    </row>
    <row r="598" spans="1:23" s="256" customFormat="1" ht="12.75">
      <c r="A598" s="257"/>
      <c r="B598" s="260"/>
      <c r="F598" s="269"/>
      <c r="N598" s="257"/>
      <c r="W598" s="257"/>
    </row>
    <row r="599" spans="1:23" s="256" customFormat="1" ht="12.75">
      <c r="A599" s="257"/>
      <c r="B599" s="260"/>
      <c r="F599" s="269"/>
      <c r="N599" s="257"/>
      <c r="W599" s="257"/>
    </row>
    <row r="600" spans="1:23" s="256" customFormat="1" ht="12.75">
      <c r="A600" s="257"/>
      <c r="B600" s="260"/>
      <c r="F600" s="269"/>
      <c r="N600" s="257"/>
      <c r="W600" s="257"/>
    </row>
    <row r="601" spans="1:23" s="256" customFormat="1" ht="12.75">
      <c r="A601" s="257"/>
      <c r="B601" s="260"/>
      <c r="F601" s="269"/>
      <c r="N601" s="257"/>
      <c r="W601" s="257"/>
    </row>
    <row r="602" spans="1:23" s="256" customFormat="1" ht="12.75">
      <c r="A602" s="257"/>
      <c r="B602" s="260"/>
      <c r="F602" s="269"/>
      <c r="N602" s="257"/>
      <c r="W602" s="257"/>
    </row>
    <row r="603" spans="1:23" s="256" customFormat="1" ht="12.75">
      <c r="A603" s="257"/>
      <c r="B603" s="260"/>
      <c r="F603" s="269"/>
      <c r="N603" s="257"/>
      <c r="W603" s="257"/>
    </row>
    <row r="604" spans="1:23" s="256" customFormat="1" ht="12.75">
      <c r="A604" s="257"/>
      <c r="B604" s="260"/>
      <c r="F604" s="269"/>
      <c r="N604" s="257"/>
      <c r="W604" s="257"/>
    </row>
    <row r="605" spans="1:23" s="256" customFormat="1" ht="12.75">
      <c r="A605" s="257"/>
      <c r="B605" s="260"/>
      <c r="F605" s="269"/>
      <c r="N605" s="257"/>
      <c r="W605" s="257"/>
    </row>
    <row r="606" spans="1:23" s="256" customFormat="1" ht="12.75">
      <c r="A606" s="257"/>
      <c r="B606" s="260"/>
      <c r="F606" s="269"/>
      <c r="N606" s="257"/>
      <c r="W606" s="257"/>
    </row>
    <row r="607" spans="1:23" s="256" customFormat="1" ht="12.75">
      <c r="A607" s="257"/>
      <c r="B607" s="260"/>
      <c r="F607" s="269"/>
      <c r="N607" s="257"/>
      <c r="W607" s="257"/>
    </row>
    <row r="608" spans="1:23" s="256" customFormat="1" ht="12.75">
      <c r="A608" s="257"/>
      <c r="B608" s="260"/>
      <c r="F608" s="269"/>
      <c r="N608" s="257"/>
      <c r="W608" s="257"/>
    </row>
    <row r="609" spans="1:23" s="256" customFormat="1" ht="12.75">
      <c r="A609" s="257"/>
      <c r="B609" s="260"/>
      <c r="F609" s="269"/>
      <c r="N609" s="257"/>
      <c r="W609" s="257"/>
    </row>
    <row r="610" spans="1:23" s="256" customFormat="1" ht="12.75">
      <c r="A610" s="257"/>
      <c r="B610" s="260"/>
      <c r="F610" s="269"/>
      <c r="N610" s="257"/>
      <c r="W610" s="257"/>
    </row>
    <row r="611" spans="1:23" s="256" customFormat="1" ht="12.75">
      <c r="A611" s="257"/>
      <c r="B611" s="260"/>
      <c r="F611" s="269"/>
      <c r="N611" s="257"/>
      <c r="W611" s="257"/>
    </row>
    <row r="612" spans="1:23" s="256" customFormat="1" ht="12.75">
      <c r="A612" s="257"/>
      <c r="B612" s="260"/>
      <c r="F612" s="269"/>
      <c r="N612" s="257"/>
      <c r="W612" s="257"/>
    </row>
    <row r="613" spans="1:23" s="256" customFormat="1" ht="12.75">
      <c r="A613" s="257"/>
      <c r="B613" s="260"/>
      <c r="F613" s="269"/>
      <c r="N613" s="257"/>
      <c r="W613" s="257"/>
    </row>
    <row r="614" spans="1:23" s="256" customFormat="1" ht="12.75">
      <c r="A614" s="257"/>
      <c r="B614" s="260"/>
      <c r="F614" s="269"/>
      <c r="N614" s="257"/>
      <c r="W614" s="257"/>
    </row>
    <row r="615" spans="1:23" s="256" customFormat="1" ht="12.75">
      <c r="A615" s="257"/>
      <c r="B615" s="260"/>
      <c r="F615" s="269"/>
      <c r="N615" s="257"/>
      <c r="W615" s="257"/>
    </row>
    <row r="616" spans="1:23" s="256" customFormat="1" ht="12.75">
      <c r="A616" s="257"/>
      <c r="B616" s="260"/>
      <c r="F616" s="269"/>
      <c r="N616" s="257"/>
      <c r="W616" s="257"/>
    </row>
    <row r="617" spans="1:23" s="256" customFormat="1" ht="12.75">
      <c r="A617" s="257"/>
      <c r="B617" s="260"/>
      <c r="F617" s="269"/>
      <c r="N617" s="257"/>
      <c r="W617" s="257"/>
    </row>
    <row r="618" spans="1:23" s="256" customFormat="1" ht="12.75">
      <c r="A618" s="257"/>
      <c r="B618" s="260"/>
      <c r="F618" s="269"/>
      <c r="N618" s="257"/>
      <c r="W618" s="257"/>
    </row>
    <row r="619" spans="1:23" s="256" customFormat="1" ht="12.75">
      <c r="A619" s="257"/>
      <c r="B619" s="260"/>
      <c r="F619" s="269"/>
      <c r="N619" s="257"/>
      <c r="W619" s="257"/>
    </row>
    <row r="620" spans="1:23" s="256" customFormat="1" ht="12.75">
      <c r="A620" s="257"/>
      <c r="B620" s="260"/>
      <c r="F620" s="269"/>
      <c r="N620" s="257"/>
      <c r="W620" s="257"/>
    </row>
    <row r="621" spans="1:23" s="256" customFormat="1" ht="12.75">
      <c r="A621" s="257"/>
      <c r="B621" s="260"/>
      <c r="F621" s="269"/>
      <c r="N621" s="257"/>
      <c r="W621" s="257"/>
    </row>
    <row r="622" spans="1:23" s="256" customFormat="1" ht="12.75">
      <c r="A622" s="257"/>
      <c r="B622" s="260"/>
      <c r="F622" s="269"/>
      <c r="N622" s="257"/>
      <c r="W622" s="257"/>
    </row>
    <row r="623" spans="1:23" s="256" customFormat="1" ht="12.75">
      <c r="A623" s="257"/>
      <c r="B623" s="260"/>
      <c r="F623" s="269"/>
      <c r="N623" s="257"/>
      <c r="W623" s="257"/>
    </row>
    <row r="624" spans="1:23" s="256" customFormat="1" ht="12.75">
      <c r="A624" s="257"/>
      <c r="B624" s="260"/>
      <c r="F624" s="269"/>
      <c r="N624" s="257"/>
      <c r="W624" s="257"/>
    </row>
    <row r="625" spans="1:23" s="256" customFormat="1" ht="12.75">
      <c r="A625" s="257"/>
      <c r="B625" s="260"/>
      <c r="F625" s="269"/>
      <c r="N625" s="257"/>
      <c r="W625" s="257"/>
    </row>
    <row r="626" spans="1:23" s="256" customFormat="1" ht="12.75">
      <c r="A626" s="257"/>
      <c r="B626" s="260"/>
      <c r="F626" s="269"/>
      <c r="N626" s="257"/>
      <c r="W626" s="257"/>
    </row>
    <row r="627" spans="1:23" s="256" customFormat="1" ht="12.75">
      <c r="A627" s="257"/>
      <c r="B627" s="260"/>
      <c r="F627" s="269"/>
      <c r="N627" s="257"/>
      <c r="W627" s="257"/>
    </row>
    <row r="628" spans="1:23" s="256" customFormat="1" ht="12.75">
      <c r="A628" s="257"/>
      <c r="B628" s="260"/>
      <c r="F628" s="269"/>
      <c r="N628" s="257"/>
      <c r="W628" s="257"/>
    </row>
    <row r="629" spans="1:23" s="256" customFormat="1" ht="12.75">
      <c r="A629" s="257"/>
      <c r="B629" s="260"/>
      <c r="F629" s="269"/>
      <c r="N629" s="257"/>
      <c r="W629" s="257"/>
    </row>
    <row r="630" spans="1:23" s="256" customFormat="1" ht="12.75">
      <c r="A630" s="257"/>
      <c r="B630" s="260"/>
      <c r="F630" s="269"/>
      <c r="N630" s="257"/>
      <c r="W630" s="257"/>
    </row>
    <row r="631" spans="1:23" s="256" customFormat="1" ht="12.75">
      <c r="A631" s="257"/>
      <c r="B631" s="260"/>
      <c r="F631" s="269"/>
      <c r="N631" s="257"/>
      <c r="W631" s="257"/>
    </row>
    <row r="632" spans="1:23" s="256" customFormat="1" ht="12.75">
      <c r="A632" s="257"/>
      <c r="B632" s="260"/>
      <c r="F632" s="269"/>
      <c r="N632" s="257"/>
      <c r="W632" s="257"/>
    </row>
    <row r="633" spans="1:23" s="256" customFormat="1" ht="12.75">
      <c r="A633" s="257"/>
      <c r="B633" s="260"/>
      <c r="F633" s="269"/>
      <c r="N633" s="257"/>
      <c r="W633" s="257"/>
    </row>
    <row r="634" spans="1:23" s="256" customFormat="1" ht="12.75">
      <c r="A634" s="257"/>
      <c r="B634" s="260"/>
      <c r="F634" s="269"/>
      <c r="N634" s="257"/>
      <c r="W634" s="257"/>
    </row>
    <row r="635" spans="1:23" s="256" customFormat="1" ht="12.75">
      <c r="A635" s="257"/>
      <c r="B635" s="260"/>
      <c r="F635" s="269"/>
      <c r="N635" s="257"/>
      <c r="W635" s="257"/>
    </row>
    <row r="636" spans="1:23" s="256" customFormat="1" ht="12.75">
      <c r="A636" s="257"/>
      <c r="B636" s="260"/>
      <c r="F636" s="269"/>
      <c r="N636" s="257"/>
      <c r="W636" s="257"/>
    </row>
    <row r="637" spans="1:23" s="256" customFormat="1" ht="12.75">
      <c r="A637" s="257"/>
      <c r="B637" s="260"/>
      <c r="F637" s="269"/>
      <c r="N637" s="257"/>
      <c r="W637" s="257"/>
    </row>
    <row r="638" spans="1:23" s="256" customFormat="1" ht="12.75">
      <c r="A638" s="257"/>
      <c r="B638" s="260"/>
      <c r="F638" s="269"/>
      <c r="N638" s="257"/>
      <c r="W638" s="257"/>
    </row>
    <row r="639" spans="1:23" s="256" customFormat="1" ht="12.75">
      <c r="A639" s="257"/>
      <c r="B639" s="260"/>
      <c r="F639" s="269"/>
      <c r="N639" s="257"/>
      <c r="W639" s="257"/>
    </row>
    <row r="640" spans="1:23" s="256" customFormat="1" ht="12.75">
      <c r="A640" s="257"/>
      <c r="B640" s="260"/>
      <c r="F640" s="269"/>
      <c r="N640" s="257"/>
      <c r="W640" s="257"/>
    </row>
    <row r="641" spans="1:23" s="256" customFormat="1" ht="12.75">
      <c r="A641" s="257"/>
      <c r="B641" s="260"/>
      <c r="F641" s="269"/>
      <c r="N641" s="257"/>
      <c r="W641" s="257"/>
    </row>
    <row r="642" spans="1:23" s="256" customFormat="1" ht="12.75">
      <c r="A642" s="257"/>
      <c r="B642" s="260"/>
      <c r="F642" s="269"/>
      <c r="N642" s="257"/>
      <c r="W642" s="257"/>
    </row>
    <row r="643" spans="1:23" s="256" customFormat="1" ht="12.75">
      <c r="A643" s="257"/>
      <c r="B643" s="260"/>
      <c r="F643" s="269"/>
      <c r="N643" s="257"/>
      <c r="W643" s="257"/>
    </row>
    <row r="644" spans="1:23" s="256" customFormat="1" ht="12.75">
      <c r="A644" s="257"/>
      <c r="B644" s="260"/>
      <c r="F644" s="269"/>
      <c r="N644" s="257"/>
      <c r="W644" s="257"/>
    </row>
    <row r="645" spans="1:23" s="256" customFormat="1" ht="12.75">
      <c r="A645" s="257"/>
      <c r="B645" s="260"/>
      <c r="F645" s="269"/>
      <c r="N645" s="257"/>
      <c r="W645" s="257"/>
    </row>
    <row r="646" spans="1:23" s="256" customFormat="1" ht="12.75">
      <c r="A646" s="257"/>
      <c r="B646" s="260"/>
      <c r="F646" s="269"/>
      <c r="N646" s="257"/>
      <c r="W646" s="257"/>
    </row>
    <row r="647" spans="1:23" s="256" customFormat="1" ht="12.75">
      <c r="A647" s="257"/>
      <c r="B647" s="260"/>
      <c r="F647" s="269"/>
      <c r="N647" s="257"/>
      <c r="W647" s="257"/>
    </row>
    <row r="648" spans="1:23" s="256" customFormat="1" ht="12.75">
      <c r="A648" s="257"/>
      <c r="B648" s="260"/>
      <c r="F648" s="269"/>
      <c r="N648" s="257"/>
      <c r="W648" s="257"/>
    </row>
    <row r="649" spans="1:23" s="256" customFormat="1" ht="12.75">
      <c r="A649" s="257"/>
      <c r="B649" s="260"/>
      <c r="F649" s="269"/>
      <c r="N649" s="257"/>
      <c r="W649" s="257"/>
    </row>
    <row r="650" spans="1:23" s="256" customFormat="1" ht="12.75">
      <c r="A650" s="257"/>
      <c r="B650" s="260"/>
      <c r="F650" s="269"/>
      <c r="N650" s="257"/>
      <c r="W650" s="257"/>
    </row>
    <row r="651" spans="1:23" s="256" customFormat="1" ht="12.75">
      <c r="A651" s="257"/>
      <c r="B651" s="260"/>
      <c r="F651" s="269"/>
      <c r="N651" s="257"/>
      <c r="W651" s="257"/>
    </row>
    <row r="652" spans="1:23" s="256" customFormat="1" ht="12.75">
      <c r="A652" s="257"/>
      <c r="B652" s="260"/>
      <c r="F652" s="269"/>
      <c r="N652" s="257"/>
      <c r="W652" s="257"/>
    </row>
    <row r="653" spans="1:23" s="256" customFormat="1" ht="12.75">
      <c r="A653" s="257"/>
      <c r="B653" s="260"/>
      <c r="F653" s="269"/>
      <c r="N653" s="257"/>
      <c r="W653" s="257"/>
    </row>
    <row r="654" spans="1:23" s="256" customFormat="1" ht="12.75">
      <c r="A654" s="257"/>
      <c r="B654" s="260"/>
      <c r="F654" s="269"/>
      <c r="N654" s="257"/>
      <c r="W654" s="257"/>
    </row>
    <row r="655" spans="1:23" s="256" customFormat="1" ht="12.75">
      <c r="A655" s="257"/>
      <c r="B655" s="260"/>
      <c r="F655" s="269"/>
      <c r="N655" s="257"/>
      <c r="W655" s="257"/>
    </row>
    <row r="656" spans="1:23" s="256" customFormat="1" ht="12.75">
      <c r="A656" s="257"/>
      <c r="B656" s="260"/>
      <c r="F656" s="269"/>
      <c r="N656" s="257"/>
      <c r="W656" s="257"/>
    </row>
    <row r="657" spans="1:23" s="256" customFormat="1" ht="12.75">
      <c r="A657" s="257"/>
      <c r="B657" s="260"/>
      <c r="F657" s="269"/>
      <c r="N657" s="257"/>
      <c r="W657" s="257"/>
    </row>
    <row r="658" spans="1:23" s="256" customFormat="1" ht="12.75">
      <c r="A658" s="257"/>
      <c r="B658" s="260"/>
      <c r="F658" s="269"/>
      <c r="N658" s="257"/>
      <c r="W658" s="257"/>
    </row>
    <row r="659" spans="1:23" s="256" customFormat="1" ht="12.75">
      <c r="A659" s="257"/>
      <c r="B659" s="260"/>
      <c r="F659" s="269"/>
      <c r="N659" s="257"/>
      <c r="W659" s="257"/>
    </row>
    <row r="660" spans="1:23" s="256" customFormat="1" ht="12.75">
      <c r="A660" s="257"/>
      <c r="B660" s="260"/>
      <c r="F660" s="269"/>
      <c r="N660" s="257"/>
      <c r="W660" s="257"/>
    </row>
    <row r="661" spans="1:23" s="256" customFormat="1" ht="12.75">
      <c r="A661" s="257"/>
      <c r="B661" s="260"/>
      <c r="F661" s="269"/>
      <c r="N661" s="257"/>
      <c r="W661" s="257"/>
    </row>
    <row r="662" spans="1:23" s="256" customFormat="1" ht="12.75">
      <c r="A662" s="257"/>
      <c r="B662" s="260"/>
      <c r="F662" s="269"/>
      <c r="N662" s="257"/>
      <c r="W662" s="257"/>
    </row>
    <row r="663" spans="1:23" s="256" customFormat="1" ht="12.75">
      <c r="A663" s="257"/>
      <c r="B663" s="260"/>
      <c r="F663" s="269"/>
      <c r="N663" s="257"/>
      <c r="W663" s="257"/>
    </row>
    <row r="664" spans="1:23" s="256" customFormat="1" ht="12.75">
      <c r="A664" s="257"/>
      <c r="B664" s="260"/>
      <c r="F664" s="269"/>
      <c r="N664" s="257"/>
      <c r="W664" s="257"/>
    </row>
    <row r="665" spans="1:23" s="256" customFormat="1" ht="12.75">
      <c r="A665" s="257"/>
      <c r="B665" s="260"/>
      <c r="F665" s="269"/>
      <c r="N665" s="257"/>
      <c r="W665" s="257"/>
    </row>
    <row r="666" spans="1:23" s="256" customFormat="1" ht="12.75">
      <c r="A666" s="257"/>
      <c r="B666" s="260"/>
      <c r="F666" s="269"/>
      <c r="N666" s="257"/>
      <c r="W666" s="257"/>
    </row>
    <row r="667" spans="1:23" s="256" customFormat="1" ht="12.75">
      <c r="A667" s="257"/>
      <c r="B667" s="260"/>
      <c r="F667" s="269"/>
      <c r="N667" s="257"/>
      <c r="W667" s="257"/>
    </row>
    <row r="668" spans="1:23" s="256" customFormat="1" ht="12.75">
      <c r="A668" s="257"/>
      <c r="B668" s="260"/>
      <c r="F668" s="269"/>
      <c r="N668" s="257"/>
      <c r="W668" s="257"/>
    </row>
    <row r="669" spans="1:23" s="256" customFormat="1" ht="12.75">
      <c r="A669" s="257"/>
      <c r="B669" s="260"/>
      <c r="F669" s="269"/>
      <c r="N669" s="257"/>
      <c r="W669" s="257"/>
    </row>
    <row r="670" spans="1:23" s="256" customFormat="1" ht="12.75">
      <c r="A670" s="257"/>
      <c r="B670" s="260"/>
      <c r="F670" s="269"/>
      <c r="N670" s="257"/>
      <c r="W670" s="257"/>
    </row>
    <row r="671" spans="1:23" s="256" customFormat="1" ht="12.75">
      <c r="A671" s="257"/>
      <c r="B671" s="260"/>
      <c r="F671" s="269"/>
      <c r="N671" s="257"/>
      <c r="W671" s="257"/>
    </row>
    <row r="672" spans="1:23" s="256" customFormat="1" ht="12.75">
      <c r="A672" s="257"/>
      <c r="B672" s="260"/>
      <c r="F672" s="269"/>
      <c r="N672" s="257"/>
      <c r="W672" s="257"/>
    </row>
    <row r="673" spans="1:23" s="256" customFormat="1" ht="12.75">
      <c r="A673" s="257"/>
      <c r="B673" s="260"/>
      <c r="F673" s="269"/>
      <c r="N673" s="257"/>
      <c r="W673" s="257"/>
    </row>
    <row r="674" spans="1:23" s="256" customFormat="1" ht="12.75">
      <c r="A674" s="257"/>
      <c r="B674" s="260"/>
      <c r="F674" s="269"/>
      <c r="N674" s="257"/>
      <c r="W674" s="257"/>
    </row>
    <row r="675" spans="1:23" s="256" customFormat="1" ht="12.75">
      <c r="A675" s="257"/>
      <c r="B675" s="260"/>
      <c r="F675" s="269"/>
      <c r="N675" s="257"/>
      <c r="W675" s="257"/>
    </row>
    <row r="676" spans="1:23" s="256" customFormat="1" ht="12.75">
      <c r="A676" s="257"/>
      <c r="B676" s="260"/>
      <c r="F676" s="269"/>
      <c r="N676" s="257"/>
      <c r="W676" s="257"/>
    </row>
    <row r="677" spans="1:23" s="256" customFormat="1" ht="12.75">
      <c r="A677" s="257"/>
      <c r="B677" s="260"/>
      <c r="F677" s="269"/>
      <c r="N677" s="257"/>
      <c r="W677" s="257"/>
    </row>
    <row r="678" spans="1:23" s="256" customFormat="1" ht="12.75">
      <c r="A678" s="257"/>
      <c r="B678" s="260"/>
      <c r="F678" s="269"/>
      <c r="N678" s="257"/>
      <c r="W678" s="257"/>
    </row>
    <row r="679" spans="1:23" s="256" customFormat="1" ht="12.75">
      <c r="A679" s="257"/>
      <c r="B679" s="260"/>
      <c r="F679" s="269"/>
      <c r="N679" s="257"/>
      <c r="W679" s="257"/>
    </row>
    <row r="680" spans="1:23" s="256" customFormat="1" ht="12.75">
      <c r="A680" s="257"/>
      <c r="B680" s="260"/>
      <c r="F680" s="269"/>
      <c r="N680" s="257"/>
      <c r="W680" s="257"/>
    </row>
    <row r="681" spans="1:23" s="256" customFormat="1" ht="12.75">
      <c r="A681" s="257"/>
      <c r="B681" s="260"/>
      <c r="F681" s="269"/>
      <c r="N681" s="257"/>
      <c r="W681" s="257"/>
    </row>
    <row r="682" spans="1:23" s="256" customFormat="1" ht="12.75">
      <c r="A682" s="257"/>
      <c r="B682" s="260"/>
      <c r="F682" s="269"/>
      <c r="N682" s="257"/>
      <c r="W682" s="257"/>
    </row>
    <row r="683" spans="1:23" s="256" customFormat="1" ht="12.75">
      <c r="A683" s="257"/>
      <c r="B683" s="260"/>
      <c r="F683" s="269"/>
      <c r="N683" s="257"/>
      <c r="W683" s="257"/>
    </row>
    <row r="684" spans="1:23" s="256" customFormat="1" ht="12.75">
      <c r="A684" s="257"/>
      <c r="B684" s="260"/>
      <c r="F684" s="269"/>
      <c r="N684" s="257"/>
      <c r="W684" s="257"/>
    </row>
    <row r="685" spans="1:23" s="256" customFormat="1" ht="12.75">
      <c r="A685" s="257"/>
      <c r="B685" s="260"/>
      <c r="F685" s="269"/>
      <c r="N685" s="257"/>
      <c r="W685" s="257"/>
    </row>
    <row r="686" spans="1:23" s="256" customFormat="1" ht="12.75">
      <c r="A686" s="257"/>
      <c r="B686" s="260"/>
      <c r="F686" s="269"/>
      <c r="N686" s="257"/>
      <c r="W686" s="257"/>
    </row>
    <row r="687" spans="1:23" s="256" customFormat="1" ht="12.75">
      <c r="A687" s="257"/>
      <c r="B687" s="260"/>
      <c r="F687" s="269"/>
      <c r="N687" s="257"/>
      <c r="W687" s="257"/>
    </row>
    <row r="688" spans="1:23" s="256" customFormat="1" ht="12.75">
      <c r="A688" s="257"/>
      <c r="B688" s="260"/>
      <c r="F688" s="269"/>
      <c r="N688" s="257"/>
      <c r="W688" s="257"/>
    </row>
    <row r="689" spans="1:23" s="256" customFormat="1" ht="12.75">
      <c r="A689" s="257"/>
      <c r="B689" s="260"/>
      <c r="F689" s="269"/>
      <c r="N689" s="257"/>
      <c r="W689" s="257"/>
    </row>
    <row r="690" spans="1:23" s="256" customFormat="1" ht="12.75">
      <c r="A690" s="257"/>
      <c r="B690" s="260"/>
      <c r="F690" s="269"/>
      <c r="N690" s="257"/>
      <c r="W690" s="257"/>
    </row>
    <row r="691" spans="1:23" s="256" customFormat="1" ht="12.75">
      <c r="A691" s="257"/>
      <c r="B691" s="260"/>
      <c r="F691" s="269"/>
      <c r="N691" s="257"/>
      <c r="W691" s="257"/>
    </row>
    <row r="692" spans="1:23" s="256" customFormat="1" ht="12.75">
      <c r="A692" s="257"/>
      <c r="B692" s="260"/>
      <c r="F692" s="269"/>
      <c r="N692" s="257"/>
      <c r="W692" s="257"/>
    </row>
    <row r="693" spans="1:23" s="256" customFormat="1" ht="12.75">
      <c r="A693" s="257"/>
      <c r="B693" s="260"/>
      <c r="F693" s="269"/>
      <c r="N693" s="257"/>
      <c r="W693" s="257"/>
    </row>
    <row r="694" spans="1:23" s="256" customFormat="1" ht="12.75">
      <c r="A694" s="257"/>
      <c r="B694" s="260"/>
      <c r="F694" s="269"/>
      <c r="N694" s="257"/>
      <c r="W694" s="257"/>
    </row>
    <row r="695" spans="1:23" s="256" customFormat="1" ht="12.75">
      <c r="A695" s="257"/>
      <c r="B695" s="260"/>
      <c r="F695" s="269"/>
      <c r="N695" s="257"/>
      <c r="W695" s="257"/>
    </row>
    <row r="696" spans="1:23" s="256" customFormat="1" ht="12.75">
      <c r="A696" s="257"/>
      <c r="B696" s="260"/>
      <c r="F696" s="269"/>
      <c r="N696" s="257"/>
      <c r="W696" s="257"/>
    </row>
    <row r="697" spans="1:23" s="256" customFormat="1" ht="12.75">
      <c r="A697" s="257"/>
      <c r="B697" s="260"/>
      <c r="F697" s="269"/>
      <c r="N697" s="257"/>
      <c r="W697" s="257"/>
    </row>
    <row r="698" spans="1:23" s="256" customFormat="1" ht="12.75">
      <c r="A698" s="257"/>
      <c r="B698" s="260"/>
      <c r="F698" s="269"/>
      <c r="N698" s="257"/>
      <c r="W698" s="257"/>
    </row>
    <row r="699" spans="1:23" s="256" customFormat="1" ht="12.75">
      <c r="A699" s="257"/>
      <c r="B699" s="260"/>
      <c r="F699" s="269"/>
      <c r="N699" s="257"/>
      <c r="W699" s="257"/>
    </row>
    <row r="700" spans="1:23" s="256" customFormat="1" ht="12.75">
      <c r="A700" s="257"/>
      <c r="B700" s="260"/>
      <c r="F700" s="269"/>
      <c r="N700" s="257"/>
      <c r="W700" s="257"/>
    </row>
    <row r="701" spans="1:23" s="256" customFormat="1" ht="12.75">
      <c r="A701" s="257"/>
      <c r="B701" s="260"/>
      <c r="F701" s="269"/>
      <c r="N701" s="257"/>
      <c r="W701" s="257"/>
    </row>
    <row r="702" spans="1:23" s="256" customFormat="1" ht="12.75">
      <c r="A702" s="257"/>
      <c r="B702" s="260"/>
      <c r="F702" s="269"/>
      <c r="N702" s="257"/>
      <c r="W702" s="257"/>
    </row>
    <row r="703" spans="1:23" s="256" customFormat="1" ht="12.75">
      <c r="A703" s="257"/>
      <c r="B703" s="260"/>
      <c r="F703" s="269"/>
      <c r="N703" s="257"/>
      <c r="W703" s="257"/>
    </row>
    <row r="704" spans="1:23" s="256" customFormat="1" ht="12.75">
      <c r="A704" s="257"/>
      <c r="B704" s="260"/>
      <c r="F704" s="269"/>
      <c r="N704" s="257"/>
      <c r="W704" s="257"/>
    </row>
    <row r="705" spans="1:23" s="256" customFormat="1" ht="12.75">
      <c r="A705" s="257"/>
      <c r="B705" s="260"/>
      <c r="F705" s="269"/>
      <c r="N705" s="257"/>
      <c r="W705" s="257"/>
    </row>
    <row r="706" spans="1:23" s="256" customFormat="1" ht="12.75">
      <c r="A706" s="257"/>
      <c r="B706" s="260"/>
      <c r="F706" s="269"/>
      <c r="N706" s="257"/>
      <c r="W706" s="257"/>
    </row>
    <row r="707" spans="1:23" s="256" customFormat="1" ht="12.75">
      <c r="A707" s="257"/>
      <c r="B707" s="260"/>
      <c r="F707" s="269"/>
      <c r="N707" s="257"/>
      <c r="W707" s="257"/>
    </row>
    <row r="708" spans="1:23" s="256" customFormat="1" ht="12.75">
      <c r="A708" s="257"/>
      <c r="B708" s="260"/>
      <c r="F708" s="269"/>
      <c r="N708" s="257"/>
      <c r="W708" s="257"/>
    </row>
    <row r="709" spans="1:23" s="256" customFormat="1" ht="12.75">
      <c r="A709" s="257"/>
      <c r="B709" s="260"/>
      <c r="F709" s="269"/>
      <c r="N709" s="257"/>
      <c r="W709" s="257"/>
    </row>
    <row r="710" spans="1:23" s="256" customFormat="1" ht="12.75">
      <c r="A710" s="257"/>
      <c r="B710" s="260"/>
      <c r="F710" s="269"/>
      <c r="N710" s="257"/>
      <c r="W710" s="257"/>
    </row>
    <row r="711" spans="1:23" s="256" customFormat="1" ht="12.75">
      <c r="A711" s="257"/>
      <c r="B711" s="260"/>
      <c r="F711" s="269"/>
      <c r="N711" s="257"/>
      <c r="W711" s="257"/>
    </row>
    <row r="712" spans="1:23" s="256" customFormat="1" ht="12.75">
      <c r="A712" s="257"/>
      <c r="B712" s="260"/>
      <c r="F712" s="269"/>
      <c r="N712" s="257"/>
      <c r="W712" s="257"/>
    </row>
    <row r="713" spans="1:23" s="256" customFormat="1" ht="12.75">
      <c r="A713" s="257"/>
      <c r="B713" s="260"/>
      <c r="F713" s="269"/>
      <c r="N713" s="257"/>
      <c r="W713" s="257"/>
    </row>
    <row r="714" spans="1:23" s="256" customFormat="1" ht="12.75">
      <c r="A714" s="257"/>
      <c r="B714" s="260"/>
      <c r="F714" s="269"/>
      <c r="N714" s="257"/>
      <c r="W714" s="257"/>
    </row>
    <row r="715" spans="1:23" s="256" customFormat="1" ht="12.75">
      <c r="A715" s="257"/>
      <c r="B715" s="260"/>
      <c r="F715" s="269"/>
      <c r="N715" s="257"/>
      <c r="W715" s="257"/>
    </row>
    <row r="716" spans="1:23" s="256" customFormat="1" ht="12.75">
      <c r="A716" s="257"/>
      <c r="B716" s="260"/>
      <c r="F716" s="269"/>
      <c r="N716" s="257"/>
      <c r="W716" s="257"/>
    </row>
    <row r="717" spans="1:23" s="256" customFormat="1" ht="12.75">
      <c r="A717" s="257"/>
      <c r="B717" s="260"/>
      <c r="F717" s="269"/>
      <c r="N717" s="257"/>
      <c r="W717" s="257"/>
    </row>
    <row r="718" spans="1:23" s="256" customFormat="1" ht="12.75">
      <c r="A718" s="257"/>
      <c r="B718" s="260"/>
      <c r="F718" s="269"/>
      <c r="N718" s="257"/>
      <c r="W718" s="257"/>
    </row>
    <row r="719" spans="1:23" s="256" customFormat="1" ht="12.75">
      <c r="A719" s="257"/>
      <c r="B719" s="260"/>
      <c r="F719" s="269"/>
      <c r="N719" s="257"/>
      <c r="W719" s="257"/>
    </row>
    <row r="720" spans="1:23" s="256" customFormat="1" ht="12.75">
      <c r="A720" s="257"/>
      <c r="B720" s="260"/>
      <c r="F720" s="269"/>
      <c r="N720" s="257"/>
      <c r="W720" s="257"/>
    </row>
    <row r="721" spans="1:23" s="256" customFormat="1" ht="12.75">
      <c r="A721" s="257"/>
      <c r="B721" s="260"/>
      <c r="F721" s="269"/>
      <c r="N721" s="257"/>
      <c r="W721" s="257"/>
    </row>
    <row r="722" spans="1:23" s="256" customFormat="1" ht="12.75">
      <c r="A722" s="257"/>
      <c r="B722" s="260"/>
      <c r="F722" s="269"/>
      <c r="N722" s="257"/>
      <c r="W722" s="257"/>
    </row>
    <row r="723" spans="1:23" s="256" customFormat="1" ht="12.75">
      <c r="A723" s="257"/>
      <c r="B723" s="260"/>
      <c r="F723" s="269"/>
      <c r="N723" s="257"/>
      <c r="W723" s="257"/>
    </row>
    <row r="724" spans="1:23" s="256" customFormat="1" ht="12.75">
      <c r="A724" s="257"/>
      <c r="B724" s="260"/>
      <c r="F724" s="269"/>
      <c r="N724" s="257"/>
      <c r="W724" s="257"/>
    </row>
    <row r="725" spans="1:23" s="256" customFormat="1" ht="12.75">
      <c r="A725" s="257"/>
      <c r="B725" s="260"/>
      <c r="F725" s="269"/>
      <c r="N725" s="257"/>
      <c r="W725" s="257"/>
    </row>
    <row r="726" spans="1:23" s="256" customFormat="1" ht="12.75">
      <c r="A726" s="257"/>
      <c r="B726" s="260"/>
      <c r="F726" s="269"/>
      <c r="N726" s="257"/>
      <c r="W726" s="257"/>
    </row>
    <row r="727" spans="1:23" s="256" customFormat="1" ht="12.75">
      <c r="A727" s="257"/>
      <c r="B727" s="260"/>
      <c r="F727" s="269"/>
      <c r="N727" s="257"/>
      <c r="W727" s="257"/>
    </row>
    <row r="728" spans="1:23" s="256" customFormat="1" ht="12.75">
      <c r="A728" s="257"/>
      <c r="B728" s="260"/>
      <c r="F728" s="269"/>
      <c r="N728" s="257"/>
      <c r="W728" s="257"/>
    </row>
    <row r="729" spans="1:23" s="256" customFormat="1" ht="12.75">
      <c r="A729" s="257"/>
      <c r="B729" s="260"/>
      <c r="F729" s="269"/>
      <c r="N729" s="257"/>
      <c r="W729" s="257"/>
    </row>
    <row r="730" spans="1:23" s="256" customFormat="1" ht="12.75">
      <c r="A730" s="257"/>
      <c r="B730" s="260"/>
      <c r="F730" s="269"/>
      <c r="N730" s="257"/>
      <c r="W730" s="257"/>
    </row>
    <row r="731" spans="1:23" s="256" customFormat="1" ht="12.75">
      <c r="A731" s="257"/>
      <c r="B731" s="260"/>
      <c r="F731" s="269"/>
      <c r="N731" s="257"/>
      <c r="W731" s="257"/>
    </row>
    <row r="732" spans="1:23" s="256" customFormat="1" ht="12.75">
      <c r="A732" s="257"/>
      <c r="B732" s="260"/>
      <c r="F732" s="269"/>
      <c r="N732" s="257"/>
      <c r="W732" s="257"/>
    </row>
    <row r="733" spans="1:23" s="256" customFormat="1" ht="12.75">
      <c r="A733" s="257"/>
      <c r="B733" s="260"/>
      <c r="F733" s="269"/>
      <c r="N733" s="257"/>
      <c r="W733" s="257"/>
    </row>
    <row r="734" spans="1:23" s="256" customFormat="1" ht="12.75">
      <c r="A734" s="257"/>
      <c r="B734" s="260"/>
      <c r="F734" s="269"/>
      <c r="N734" s="257"/>
      <c r="W734" s="257"/>
    </row>
    <row r="735" spans="1:23" s="256" customFormat="1" ht="12.75">
      <c r="A735" s="257"/>
      <c r="B735" s="260"/>
      <c r="F735" s="269"/>
      <c r="N735" s="257"/>
      <c r="W735" s="257"/>
    </row>
    <row r="736" spans="1:23" s="256" customFormat="1" ht="12.75">
      <c r="A736" s="257"/>
      <c r="B736" s="260"/>
      <c r="F736" s="269"/>
      <c r="N736" s="257"/>
      <c r="W736" s="257"/>
    </row>
    <row r="737" spans="1:23" s="256" customFormat="1" ht="12.75">
      <c r="A737" s="257"/>
      <c r="B737" s="260"/>
      <c r="F737" s="269"/>
      <c r="N737" s="257"/>
      <c r="W737" s="257"/>
    </row>
    <row r="738" spans="1:23" s="256" customFormat="1" ht="12.75">
      <c r="A738" s="257"/>
      <c r="B738" s="260"/>
      <c r="F738" s="269"/>
      <c r="N738" s="257"/>
      <c r="W738" s="257"/>
    </row>
    <row r="739" spans="1:23" s="256" customFormat="1" ht="12.75">
      <c r="A739" s="257"/>
      <c r="B739" s="260"/>
      <c r="F739" s="269"/>
      <c r="N739" s="257"/>
      <c r="W739" s="257"/>
    </row>
    <row r="740" spans="1:23" s="256" customFormat="1" ht="12.75">
      <c r="A740" s="257"/>
      <c r="B740" s="260"/>
      <c r="F740" s="269"/>
      <c r="N740" s="257"/>
      <c r="W740" s="257"/>
    </row>
    <row r="741" spans="1:23" s="256" customFormat="1" ht="12.75">
      <c r="A741" s="257"/>
      <c r="B741" s="260"/>
      <c r="F741" s="269"/>
      <c r="N741" s="257"/>
      <c r="W741" s="257"/>
    </row>
    <row r="742" spans="1:23" s="256" customFormat="1" ht="12.75">
      <c r="A742" s="257"/>
      <c r="B742" s="260"/>
      <c r="F742" s="269"/>
      <c r="N742" s="257"/>
      <c r="W742" s="257"/>
    </row>
    <row r="743" spans="1:23" s="256" customFormat="1" ht="12.75">
      <c r="A743" s="257"/>
      <c r="B743" s="260"/>
      <c r="F743" s="269"/>
      <c r="N743" s="257"/>
      <c r="W743" s="257"/>
    </row>
    <row r="744" spans="1:23" s="256" customFormat="1" ht="12.75">
      <c r="A744" s="257"/>
      <c r="B744" s="260"/>
      <c r="F744" s="269"/>
      <c r="N744" s="257"/>
      <c r="W744" s="257"/>
    </row>
    <row r="745" spans="1:23" s="256" customFormat="1" ht="12.75">
      <c r="A745" s="257"/>
      <c r="B745" s="260"/>
      <c r="F745" s="269"/>
      <c r="N745" s="257"/>
      <c r="W745" s="257"/>
    </row>
    <row r="746" spans="1:23" s="256" customFormat="1" ht="12.75">
      <c r="A746" s="257"/>
      <c r="B746" s="260"/>
      <c r="F746" s="269"/>
      <c r="N746" s="257"/>
      <c r="W746" s="257"/>
    </row>
    <row r="747" spans="1:23" s="256" customFormat="1" ht="12.75">
      <c r="A747" s="257"/>
      <c r="B747" s="260"/>
      <c r="F747" s="269"/>
      <c r="N747" s="257"/>
      <c r="W747" s="257"/>
    </row>
    <row r="748" spans="1:23" s="256" customFormat="1" ht="12.75">
      <c r="A748" s="257"/>
      <c r="B748" s="260"/>
      <c r="F748" s="269"/>
      <c r="N748" s="257"/>
      <c r="W748" s="257"/>
    </row>
    <row r="749" spans="1:23" s="256" customFormat="1" ht="12.75">
      <c r="A749" s="257"/>
      <c r="B749" s="260"/>
      <c r="F749" s="269"/>
      <c r="N749" s="257"/>
      <c r="W749" s="257"/>
    </row>
    <row r="750" spans="1:23" s="256" customFormat="1" ht="12.75">
      <c r="A750" s="257"/>
      <c r="B750" s="260"/>
      <c r="F750" s="269"/>
      <c r="N750" s="257"/>
      <c r="W750" s="257"/>
    </row>
    <row r="751" spans="1:23" s="256" customFormat="1" ht="12.75">
      <c r="A751" s="257"/>
      <c r="B751" s="260"/>
      <c r="F751" s="269"/>
      <c r="N751" s="257"/>
      <c r="W751" s="257"/>
    </row>
    <row r="752" spans="1:23" s="256" customFormat="1" ht="12.75">
      <c r="A752" s="257"/>
      <c r="B752" s="260"/>
      <c r="F752" s="269"/>
      <c r="N752" s="257"/>
      <c r="W752" s="257"/>
    </row>
    <row r="753" spans="1:23" s="256" customFormat="1" ht="12.75">
      <c r="A753" s="257"/>
      <c r="B753" s="260"/>
      <c r="F753" s="269"/>
      <c r="N753" s="257"/>
      <c r="W753" s="257"/>
    </row>
    <row r="754" spans="1:23" s="256" customFormat="1" ht="12.75">
      <c r="A754" s="257"/>
      <c r="B754" s="260"/>
      <c r="F754" s="269"/>
      <c r="N754" s="257"/>
      <c r="W754" s="257"/>
    </row>
    <row r="755" spans="1:23" s="256" customFormat="1" ht="12.75">
      <c r="A755" s="257"/>
      <c r="B755" s="260"/>
      <c r="F755" s="269"/>
      <c r="N755" s="257"/>
      <c r="W755" s="257"/>
    </row>
    <row r="756" spans="1:23" s="256" customFormat="1" ht="12.75">
      <c r="A756" s="257"/>
      <c r="B756" s="260"/>
      <c r="F756" s="269"/>
      <c r="N756" s="257"/>
      <c r="W756" s="257"/>
    </row>
    <row r="757" spans="1:23" s="256" customFormat="1" ht="12.75">
      <c r="A757" s="257"/>
      <c r="B757" s="260"/>
      <c r="F757" s="269"/>
      <c r="N757" s="257"/>
      <c r="W757" s="257"/>
    </row>
    <row r="758" spans="1:23" s="256" customFormat="1" ht="12.75">
      <c r="A758" s="257"/>
      <c r="B758" s="260"/>
      <c r="F758" s="269"/>
      <c r="N758" s="257"/>
      <c r="W758" s="257"/>
    </row>
    <row r="759" spans="1:23" s="256" customFormat="1" ht="12.75">
      <c r="A759" s="257"/>
      <c r="B759" s="260"/>
      <c r="F759" s="269"/>
      <c r="N759" s="257"/>
      <c r="W759" s="257"/>
    </row>
    <row r="760" spans="1:23" s="256" customFormat="1" ht="12.75">
      <c r="A760" s="257"/>
      <c r="B760" s="260"/>
      <c r="F760" s="269"/>
      <c r="N760" s="257"/>
      <c r="W760" s="257"/>
    </row>
    <row r="761" spans="1:23" s="256" customFormat="1" ht="12.75">
      <c r="A761" s="257"/>
      <c r="B761" s="260"/>
      <c r="F761" s="269"/>
      <c r="N761" s="257"/>
      <c r="W761" s="257"/>
    </row>
    <row r="762" spans="1:23" s="256" customFormat="1" ht="12.75">
      <c r="A762" s="257"/>
      <c r="B762" s="260"/>
      <c r="F762" s="269"/>
      <c r="N762" s="257"/>
      <c r="W762" s="257"/>
    </row>
    <row r="763" spans="1:23" s="256" customFormat="1" ht="12.75">
      <c r="A763" s="257"/>
      <c r="B763" s="260"/>
      <c r="F763" s="269"/>
      <c r="N763" s="257"/>
      <c r="W763" s="257"/>
    </row>
    <row r="764" spans="1:23" s="256" customFormat="1" ht="12.75">
      <c r="A764" s="257"/>
      <c r="B764" s="260"/>
      <c r="F764" s="269"/>
      <c r="N764" s="257"/>
      <c r="W764" s="257"/>
    </row>
    <row r="765" spans="1:23" s="256" customFormat="1" ht="12.75">
      <c r="A765" s="257"/>
      <c r="B765" s="260"/>
      <c r="F765" s="269"/>
      <c r="N765" s="257"/>
      <c r="W765" s="257"/>
    </row>
    <row r="766" spans="1:23" s="256" customFormat="1" ht="12.75">
      <c r="A766" s="257"/>
      <c r="B766" s="260"/>
      <c r="F766" s="269"/>
      <c r="N766" s="257"/>
      <c r="W766" s="257"/>
    </row>
    <row r="767" spans="1:23" s="256" customFormat="1" ht="12.75">
      <c r="A767" s="257"/>
      <c r="B767" s="260"/>
      <c r="F767" s="269"/>
      <c r="N767" s="257"/>
      <c r="W767" s="257"/>
    </row>
    <row r="768" spans="1:23" s="256" customFormat="1" ht="12.75">
      <c r="A768" s="257"/>
      <c r="B768" s="260"/>
      <c r="F768" s="269"/>
      <c r="N768" s="257"/>
      <c r="W768" s="257"/>
    </row>
    <row r="769" spans="1:23" s="256" customFormat="1" ht="12.75">
      <c r="A769" s="257"/>
      <c r="B769" s="260"/>
      <c r="F769" s="269"/>
      <c r="N769" s="257"/>
      <c r="W769" s="257"/>
    </row>
    <row r="770" spans="1:23" s="256" customFormat="1" ht="12.75">
      <c r="A770" s="257"/>
      <c r="B770" s="260"/>
      <c r="F770" s="269"/>
      <c r="N770" s="257"/>
      <c r="W770" s="257"/>
    </row>
    <row r="771" spans="1:23" s="256" customFormat="1" ht="12.75">
      <c r="A771" s="257"/>
      <c r="B771" s="260"/>
      <c r="F771" s="269"/>
      <c r="N771" s="257"/>
      <c r="W771" s="257"/>
    </row>
    <row r="772" spans="1:23" s="256" customFormat="1" ht="12.75">
      <c r="A772" s="257"/>
      <c r="B772" s="260"/>
      <c r="F772" s="269"/>
      <c r="N772" s="257"/>
      <c r="W772" s="257"/>
    </row>
    <row r="773" spans="1:23" s="256" customFormat="1" ht="12.75">
      <c r="A773" s="257"/>
      <c r="B773" s="260"/>
      <c r="F773" s="269"/>
      <c r="N773" s="257"/>
      <c r="W773" s="257"/>
    </row>
    <row r="774" spans="1:23" s="256" customFormat="1" ht="12.75">
      <c r="A774" s="257"/>
      <c r="B774" s="260"/>
      <c r="F774" s="269"/>
      <c r="N774" s="257"/>
      <c r="W774" s="257"/>
    </row>
    <row r="775" spans="1:23" s="256" customFormat="1" ht="12.75">
      <c r="A775" s="257"/>
      <c r="B775" s="260"/>
      <c r="F775" s="269"/>
      <c r="N775" s="257"/>
      <c r="W775" s="257"/>
    </row>
    <row r="776" spans="1:23" s="256" customFormat="1" ht="12.75">
      <c r="A776" s="257"/>
      <c r="B776" s="260"/>
      <c r="F776" s="269"/>
      <c r="N776" s="257"/>
      <c r="W776" s="257"/>
    </row>
    <row r="777" spans="1:23" s="256" customFormat="1" ht="12.75">
      <c r="A777" s="257"/>
      <c r="B777" s="260"/>
      <c r="F777" s="269"/>
      <c r="N777" s="257"/>
      <c r="W777" s="257"/>
    </row>
    <row r="778" spans="1:23" s="256" customFormat="1" ht="12.75">
      <c r="A778" s="257"/>
      <c r="B778" s="260"/>
      <c r="F778" s="269"/>
      <c r="N778" s="257"/>
      <c r="W778" s="257"/>
    </row>
    <row r="779" spans="1:23" s="256" customFormat="1" ht="12.75">
      <c r="A779" s="257"/>
      <c r="B779" s="260"/>
      <c r="F779" s="269"/>
      <c r="N779" s="257"/>
      <c r="W779" s="257"/>
    </row>
    <row r="780" spans="1:23" s="256" customFormat="1" ht="12.75">
      <c r="A780" s="257"/>
      <c r="B780" s="260"/>
      <c r="F780" s="269"/>
      <c r="N780" s="257"/>
      <c r="W780" s="257"/>
    </row>
    <row r="781" spans="1:23" s="256" customFormat="1" ht="12.75">
      <c r="A781" s="257"/>
      <c r="B781" s="260"/>
      <c r="F781" s="269"/>
      <c r="N781" s="257"/>
      <c r="W781" s="257"/>
    </row>
    <row r="782" spans="1:23" s="256" customFormat="1" ht="12.75">
      <c r="A782" s="257"/>
      <c r="B782" s="260"/>
      <c r="F782" s="269"/>
      <c r="N782" s="257"/>
      <c r="W782" s="257"/>
    </row>
    <row r="783" spans="1:23" s="256" customFormat="1" ht="12.75">
      <c r="A783" s="257"/>
      <c r="B783" s="260"/>
      <c r="F783" s="269"/>
      <c r="N783" s="257"/>
      <c r="W783" s="257"/>
    </row>
    <row r="784" spans="1:23" s="256" customFormat="1" ht="12.75">
      <c r="A784" s="257"/>
      <c r="B784" s="260"/>
      <c r="F784" s="269"/>
      <c r="N784" s="257"/>
      <c r="W784" s="257"/>
    </row>
    <row r="785" spans="1:23" s="256" customFormat="1" ht="12.75">
      <c r="A785" s="257"/>
      <c r="B785" s="260"/>
      <c r="F785" s="269"/>
      <c r="N785" s="257"/>
      <c r="W785" s="257"/>
    </row>
    <row r="786" spans="1:23" s="256" customFormat="1" ht="12.75">
      <c r="A786" s="257"/>
      <c r="B786" s="260"/>
      <c r="F786" s="269"/>
      <c r="N786" s="257"/>
      <c r="W786" s="257"/>
    </row>
    <row r="787" spans="1:23" s="256" customFormat="1" ht="12.75">
      <c r="A787" s="257"/>
      <c r="B787" s="260"/>
      <c r="F787" s="269"/>
      <c r="N787" s="257"/>
      <c r="W787" s="257"/>
    </row>
    <row r="788" spans="1:23" s="256" customFormat="1" ht="12.75">
      <c r="A788" s="257"/>
      <c r="B788" s="260"/>
      <c r="F788" s="269"/>
      <c r="N788" s="257"/>
      <c r="W788" s="257"/>
    </row>
    <row r="789" spans="1:23" s="256" customFormat="1" ht="12.75">
      <c r="A789" s="257"/>
      <c r="B789" s="260"/>
      <c r="F789" s="269"/>
      <c r="N789" s="257"/>
      <c r="W789" s="257"/>
    </row>
    <row r="790" spans="1:23" s="256" customFormat="1" ht="12.75">
      <c r="A790" s="257"/>
      <c r="B790" s="260"/>
      <c r="F790" s="269"/>
      <c r="N790" s="257"/>
      <c r="W790" s="257"/>
    </row>
    <row r="791" spans="1:23" s="256" customFormat="1" ht="12.75">
      <c r="A791" s="257"/>
      <c r="B791" s="260"/>
      <c r="F791" s="269"/>
      <c r="N791" s="257"/>
      <c r="W791" s="257"/>
    </row>
    <row r="792" spans="1:23" s="256" customFormat="1" ht="12.75">
      <c r="A792" s="257"/>
      <c r="B792" s="260"/>
      <c r="F792" s="269"/>
      <c r="N792" s="257"/>
      <c r="W792" s="257"/>
    </row>
    <row r="793" spans="1:23" s="256" customFormat="1" ht="12.75">
      <c r="A793" s="257"/>
      <c r="B793" s="260"/>
      <c r="F793" s="269"/>
      <c r="N793" s="257"/>
      <c r="W793" s="257"/>
    </row>
    <row r="794" spans="1:23" s="256" customFormat="1" ht="12.75">
      <c r="A794" s="257"/>
      <c r="B794" s="260"/>
      <c r="F794" s="269"/>
      <c r="N794" s="257"/>
      <c r="W794" s="257"/>
    </row>
    <row r="795" spans="1:23" s="256" customFormat="1" ht="12.75">
      <c r="A795" s="257"/>
      <c r="B795" s="260"/>
      <c r="F795" s="269"/>
      <c r="N795" s="257"/>
      <c r="W795" s="257"/>
    </row>
    <row r="796" spans="1:23" s="256" customFormat="1" ht="12.75">
      <c r="A796" s="257"/>
      <c r="B796" s="260"/>
      <c r="F796" s="269"/>
      <c r="N796" s="257"/>
      <c r="W796" s="257"/>
    </row>
    <row r="797" spans="1:23" s="256" customFormat="1" ht="12.75">
      <c r="A797" s="257"/>
      <c r="B797" s="260"/>
      <c r="F797" s="269"/>
      <c r="N797" s="257"/>
      <c r="W797" s="257"/>
    </row>
    <row r="798" spans="1:23" s="256" customFormat="1" ht="12.75">
      <c r="A798" s="257"/>
      <c r="B798" s="260"/>
      <c r="F798" s="269"/>
      <c r="N798" s="257"/>
      <c r="W798" s="257"/>
    </row>
    <row r="799" spans="1:23" s="256" customFormat="1" ht="12.75">
      <c r="A799" s="257"/>
      <c r="B799" s="260"/>
      <c r="F799" s="269"/>
      <c r="N799" s="257"/>
      <c r="W799" s="257"/>
    </row>
    <row r="800" spans="1:23" s="256" customFormat="1" ht="12.75">
      <c r="A800" s="257"/>
      <c r="B800" s="260"/>
      <c r="F800" s="269"/>
      <c r="N800" s="257"/>
      <c r="W800" s="257"/>
    </row>
    <row r="801" spans="1:23" s="256" customFormat="1" ht="12.75">
      <c r="A801" s="257"/>
      <c r="B801" s="260"/>
      <c r="F801" s="269"/>
      <c r="N801" s="257"/>
      <c r="W801" s="257"/>
    </row>
    <row r="802" spans="1:23" s="256" customFormat="1" ht="12.75">
      <c r="A802" s="257"/>
      <c r="B802" s="260"/>
      <c r="F802" s="269"/>
      <c r="N802" s="257"/>
      <c r="W802" s="257"/>
    </row>
    <row r="803" spans="1:23" s="256" customFormat="1" ht="12.75">
      <c r="A803" s="257"/>
      <c r="B803" s="260"/>
      <c r="F803" s="269"/>
      <c r="N803" s="257"/>
      <c r="W803" s="257"/>
    </row>
    <row r="804" spans="1:23" s="256" customFormat="1" ht="12.75">
      <c r="A804" s="257"/>
      <c r="B804" s="260"/>
      <c r="F804" s="269"/>
      <c r="N804" s="257"/>
      <c r="W804" s="257"/>
    </row>
    <row r="805" spans="1:23" s="256" customFormat="1" ht="12.75">
      <c r="A805" s="257"/>
      <c r="B805" s="260"/>
      <c r="F805" s="269"/>
      <c r="N805" s="257"/>
      <c r="W805" s="257"/>
    </row>
    <row r="806" spans="1:23" s="256" customFormat="1" ht="12.75">
      <c r="A806" s="257"/>
      <c r="B806" s="260"/>
      <c r="F806" s="269"/>
      <c r="N806" s="257"/>
      <c r="W806" s="257"/>
    </row>
    <row r="807" spans="1:23" s="256" customFormat="1" ht="12.75">
      <c r="A807" s="257"/>
      <c r="B807" s="260"/>
      <c r="F807" s="269"/>
      <c r="N807" s="257"/>
      <c r="W807" s="257"/>
    </row>
    <row r="808" spans="1:23" s="256" customFormat="1" ht="12.75">
      <c r="A808" s="257"/>
      <c r="B808" s="260"/>
      <c r="F808" s="269"/>
      <c r="N808" s="257"/>
      <c r="W808" s="257"/>
    </row>
    <row r="809" spans="1:23" s="256" customFormat="1" ht="12.75">
      <c r="A809" s="257"/>
      <c r="B809" s="260"/>
      <c r="F809" s="269"/>
      <c r="N809" s="257"/>
      <c r="W809" s="257"/>
    </row>
    <row r="810" spans="1:23" s="256" customFormat="1" ht="12.75">
      <c r="A810" s="257"/>
      <c r="B810" s="260"/>
      <c r="F810" s="269"/>
      <c r="N810" s="257"/>
      <c r="W810" s="257"/>
    </row>
    <row r="811" spans="1:23" s="256" customFormat="1" ht="12.75">
      <c r="A811" s="257"/>
      <c r="B811" s="260"/>
      <c r="F811" s="269"/>
      <c r="N811" s="257"/>
      <c r="W811" s="257"/>
    </row>
    <row r="812" spans="1:23" s="256" customFormat="1" ht="12.75">
      <c r="A812" s="257"/>
      <c r="B812" s="260"/>
      <c r="F812" s="269"/>
      <c r="N812" s="257"/>
      <c r="W812" s="257"/>
    </row>
    <row r="813" spans="1:23" s="256" customFormat="1" ht="12.75">
      <c r="A813" s="257"/>
      <c r="B813" s="260"/>
      <c r="F813" s="269"/>
      <c r="N813" s="257"/>
      <c r="W813" s="257"/>
    </row>
    <row r="814" spans="1:23" s="256" customFormat="1" ht="12.75">
      <c r="A814" s="257"/>
      <c r="B814" s="260"/>
      <c r="F814" s="269"/>
      <c r="N814" s="257"/>
      <c r="W814" s="257"/>
    </row>
    <row r="815" spans="1:23" s="256" customFormat="1" ht="12.75">
      <c r="A815" s="257"/>
      <c r="B815" s="260"/>
      <c r="F815" s="269"/>
      <c r="N815" s="257"/>
      <c r="W815" s="257"/>
    </row>
    <row r="816" spans="1:23" s="256" customFormat="1" ht="12.75">
      <c r="A816" s="257"/>
      <c r="B816" s="260"/>
      <c r="F816" s="269"/>
      <c r="N816" s="257"/>
      <c r="W816" s="257"/>
    </row>
    <row r="817" spans="1:23" s="256" customFormat="1" ht="12.75">
      <c r="A817" s="257"/>
      <c r="B817" s="260"/>
      <c r="F817" s="269"/>
      <c r="N817" s="257"/>
      <c r="W817" s="257"/>
    </row>
    <row r="818" spans="1:23" s="256" customFormat="1" ht="12.75">
      <c r="A818" s="257"/>
      <c r="B818" s="260"/>
      <c r="F818" s="269"/>
      <c r="N818" s="257"/>
      <c r="W818" s="257"/>
    </row>
    <row r="819" spans="1:23" s="256" customFormat="1" ht="12.75">
      <c r="A819" s="257"/>
      <c r="B819" s="260"/>
      <c r="F819" s="269"/>
      <c r="N819" s="257"/>
      <c r="W819" s="257"/>
    </row>
    <row r="820" spans="1:23" s="256" customFormat="1" ht="12.75">
      <c r="A820" s="257"/>
      <c r="B820" s="260"/>
      <c r="F820" s="269"/>
      <c r="N820" s="257"/>
      <c r="W820" s="257"/>
    </row>
    <row r="821" spans="1:23" s="256" customFormat="1" ht="12.75">
      <c r="A821" s="257"/>
      <c r="B821" s="260"/>
      <c r="F821" s="269"/>
      <c r="N821" s="257"/>
      <c r="W821" s="257"/>
    </row>
    <row r="822" spans="1:23" s="256" customFormat="1" ht="12.75">
      <c r="A822" s="257"/>
      <c r="B822" s="260"/>
      <c r="F822" s="269"/>
      <c r="N822" s="257"/>
      <c r="W822" s="257"/>
    </row>
    <row r="823" spans="1:23" s="256" customFormat="1" ht="12.75">
      <c r="A823" s="257"/>
      <c r="B823" s="260"/>
      <c r="F823" s="269"/>
      <c r="N823" s="257"/>
      <c r="W823" s="257"/>
    </row>
    <row r="824" spans="1:23" s="256" customFormat="1" ht="12.75">
      <c r="A824" s="257"/>
      <c r="B824" s="260"/>
      <c r="F824" s="269"/>
      <c r="N824" s="257"/>
      <c r="W824" s="257"/>
    </row>
    <row r="825" spans="1:23" s="256" customFormat="1" ht="12.75">
      <c r="A825" s="257"/>
      <c r="B825" s="260"/>
      <c r="F825" s="269"/>
      <c r="N825" s="257"/>
      <c r="W825" s="257"/>
    </row>
    <row r="826" spans="1:23" s="256" customFormat="1" ht="12.75">
      <c r="A826" s="257"/>
      <c r="B826" s="260"/>
      <c r="F826" s="269"/>
      <c r="N826" s="257"/>
      <c r="W826" s="257"/>
    </row>
    <row r="827" spans="1:23" s="256" customFormat="1" ht="12.75">
      <c r="A827" s="257"/>
      <c r="B827" s="260"/>
      <c r="F827" s="269"/>
      <c r="N827" s="257"/>
      <c r="W827" s="257"/>
    </row>
    <row r="828" spans="1:23" s="256" customFormat="1" ht="12.75">
      <c r="A828" s="257"/>
      <c r="B828" s="260"/>
      <c r="F828" s="269"/>
      <c r="N828" s="257"/>
      <c r="W828" s="257"/>
    </row>
    <row r="829" spans="1:23" s="256" customFormat="1" ht="12.75">
      <c r="A829" s="257"/>
      <c r="B829" s="260"/>
      <c r="F829" s="269"/>
      <c r="N829" s="257"/>
      <c r="W829" s="257"/>
    </row>
    <row r="830" spans="1:23" s="256" customFormat="1" ht="12.75">
      <c r="A830" s="257"/>
      <c r="B830" s="260"/>
      <c r="F830" s="269"/>
      <c r="N830" s="257"/>
      <c r="W830" s="257"/>
    </row>
    <row r="831" spans="1:23" s="256" customFormat="1" ht="12.75">
      <c r="A831" s="257"/>
      <c r="B831" s="260"/>
      <c r="F831" s="269"/>
      <c r="N831" s="257"/>
      <c r="W831" s="257"/>
    </row>
    <row r="832" spans="1:23" s="256" customFormat="1" ht="12.75">
      <c r="A832" s="257"/>
      <c r="B832" s="260"/>
      <c r="F832" s="269"/>
      <c r="N832" s="257"/>
      <c r="W832" s="257"/>
    </row>
    <row r="833" spans="1:23" s="256" customFormat="1" ht="12.75">
      <c r="A833" s="257"/>
      <c r="B833" s="260"/>
      <c r="F833" s="269"/>
      <c r="N833" s="257"/>
      <c r="W833" s="257"/>
    </row>
    <row r="834" spans="1:23" s="256" customFormat="1" ht="12.75">
      <c r="A834" s="257"/>
      <c r="B834" s="260"/>
      <c r="F834" s="269"/>
      <c r="N834" s="257"/>
      <c r="W834" s="257"/>
    </row>
    <row r="835" spans="1:23" s="256" customFormat="1" ht="12.75">
      <c r="A835" s="257"/>
      <c r="B835" s="260"/>
      <c r="F835" s="269"/>
      <c r="N835" s="257"/>
      <c r="W835" s="257"/>
    </row>
    <row r="836" spans="1:23" s="256" customFormat="1" ht="12.75">
      <c r="A836" s="257"/>
      <c r="B836" s="260"/>
      <c r="F836" s="269"/>
      <c r="N836" s="257"/>
      <c r="W836" s="257"/>
    </row>
    <row r="837" spans="1:23" s="256" customFormat="1" ht="12.75">
      <c r="A837" s="257"/>
      <c r="B837" s="260"/>
      <c r="F837" s="269"/>
      <c r="N837" s="257"/>
      <c r="W837" s="257"/>
    </row>
    <row r="838" spans="1:23" s="256" customFormat="1" ht="12.75">
      <c r="A838" s="257"/>
      <c r="B838" s="260"/>
      <c r="F838" s="269"/>
      <c r="N838" s="257"/>
      <c r="W838" s="257"/>
    </row>
    <row r="839" spans="1:23" s="256" customFormat="1" ht="12.75">
      <c r="A839" s="257"/>
      <c r="B839" s="260"/>
      <c r="F839" s="269"/>
      <c r="N839" s="257"/>
      <c r="W839" s="257"/>
    </row>
    <row r="840" spans="1:23" s="256" customFormat="1" ht="12.75">
      <c r="A840" s="257"/>
      <c r="B840" s="260"/>
      <c r="F840" s="269"/>
      <c r="N840" s="257"/>
      <c r="W840" s="257"/>
    </row>
    <row r="841" spans="1:23" s="256" customFormat="1" ht="12.75">
      <c r="A841" s="257"/>
      <c r="B841" s="260"/>
      <c r="F841" s="269"/>
      <c r="N841" s="257"/>
      <c r="W841" s="257"/>
    </row>
    <row r="842" spans="1:23" s="256" customFormat="1" ht="12.75">
      <c r="A842" s="257"/>
      <c r="B842" s="260"/>
      <c r="F842" s="269"/>
      <c r="N842" s="257"/>
      <c r="W842" s="257"/>
    </row>
    <row r="843" spans="1:23" s="256" customFormat="1" ht="12.75">
      <c r="A843" s="257"/>
      <c r="B843" s="260"/>
      <c r="F843" s="269"/>
      <c r="N843" s="257"/>
      <c r="W843" s="257"/>
    </row>
    <row r="844" spans="1:23" s="256" customFormat="1" ht="12.75">
      <c r="A844" s="257"/>
      <c r="B844" s="260"/>
      <c r="F844" s="269"/>
      <c r="N844" s="257"/>
      <c r="W844" s="257"/>
    </row>
    <row r="845" spans="1:23" s="256" customFormat="1" ht="12.75">
      <c r="A845" s="257"/>
      <c r="B845" s="260"/>
      <c r="F845" s="269"/>
      <c r="N845" s="257"/>
      <c r="W845" s="257"/>
    </row>
    <row r="846" spans="1:23" s="256" customFormat="1" ht="12.75">
      <c r="A846" s="257"/>
      <c r="B846" s="260"/>
      <c r="F846" s="269"/>
      <c r="N846" s="257"/>
      <c r="W846" s="257"/>
    </row>
    <row r="847" spans="1:23" s="256" customFormat="1" ht="12.75">
      <c r="A847" s="257"/>
      <c r="B847" s="260"/>
      <c r="F847" s="269"/>
      <c r="N847" s="257"/>
      <c r="W847" s="257"/>
    </row>
    <row r="848" spans="1:23" s="256" customFormat="1" ht="12.75">
      <c r="A848" s="257"/>
      <c r="B848" s="260"/>
      <c r="F848" s="269"/>
      <c r="N848" s="257"/>
      <c r="W848" s="257"/>
    </row>
    <row r="849" spans="1:23" s="256" customFormat="1" ht="12.75">
      <c r="A849" s="257"/>
      <c r="B849" s="260"/>
      <c r="F849" s="269"/>
      <c r="N849" s="257"/>
      <c r="W849" s="257"/>
    </row>
    <row r="850" spans="1:23" s="256" customFormat="1" ht="12.75">
      <c r="A850" s="257"/>
      <c r="B850" s="260"/>
      <c r="F850" s="269"/>
      <c r="N850" s="257"/>
      <c r="W850" s="257"/>
    </row>
    <row r="851" spans="1:23" s="256" customFormat="1" ht="12.75">
      <c r="A851" s="257"/>
      <c r="B851" s="260"/>
      <c r="F851" s="269"/>
      <c r="N851" s="257"/>
      <c r="W851" s="257"/>
    </row>
    <row r="852" spans="1:23" s="256" customFormat="1" ht="12.75">
      <c r="A852" s="257"/>
      <c r="B852" s="260"/>
      <c r="F852" s="269"/>
      <c r="N852" s="257"/>
      <c r="W852" s="257"/>
    </row>
    <row r="853" spans="1:23" s="256" customFormat="1" ht="12.75">
      <c r="A853" s="257"/>
      <c r="B853" s="260"/>
      <c r="F853" s="269"/>
      <c r="N853" s="257"/>
      <c r="W853" s="257"/>
    </row>
    <row r="854" spans="1:23" s="256" customFormat="1" ht="12.75">
      <c r="A854" s="257"/>
      <c r="B854" s="260"/>
      <c r="F854" s="269"/>
      <c r="N854" s="257"/>
      <c r="W854" s="257"/>
    </row>
    <row r="855" spans="1:23" s="256" customFormat="1" ht="12.75">
      <c r="A855" s="257"/>
      <c r="B855" s="260"/>
      <c r="F855" s="269"/>
      <c r="N855" s="257"/>
      <c r="W855" s="257"/>
    </row>
    <row r="856" spans="1:23" s="256" customFormat="1" ht="12.75">
      <c r="A856" s="257"/>
      <c r="B856" s="260"/>
      <c r="F856" s="269"/>
      <c r="N856" s="257"/>
      <c r="W856" s="257"/>
    </row>
    <row r="857" spans="1:23" s="256" customFormat="1" ht="12.75">
      <c r="A857" s="257"/>
      <c r="B857" s="260"/>
      <c r="F857" s="269"/>
      <c r="N857" s="257"/>
      <c r="W857" s="257"/>
    </row>
    <row r="858" spans="1:23" s="256" customFormat="1" ht="12.75">
      <c r="A858" s="257"/>
      <c r="B858" s="260"/>
      <c r="F858" s="269"/>
      <c r="N858" s="257"/>
      <c r="W858" s="257"/>
    </row>
    <row r="859" spans="1:23" s="256" customFormat="1" ht="12.75">
      <c r="A859" s="257"/>
      <c r="B859" s="260"/>
      <c r="F859" s="269"/>
      <c r="N859" s="257"/>
      <c r="W859" s="257"/>
    </row>
    <row r="860" spans="1:23" s="256" customFormat="1" ht="12.75">
      <c r="A860" s="257"/>
      <c r="B860" s="260"/>
      <c r="F860" s="269"/>
      <c r="N860" s="257"/>
      <c r="W860" s="257"/>
    </row>
    <row r="861" spans="1:23" s="256" customFormat="1" ht="12.75">
      <c r="A861" s="257"/>
      <c r="B861" s="260"/>
      <c r="F861" s="269"/>
      <c r="N861" s="257"/>
      <c r="W861" s="257"/>
    </row>
    <row r="862" spans="1:23" s="256" customFormat="1" ht="12.75">
      <c r="A862" s="257"/>
      <c r="B862" s="260"/>
      <c r="F862" s="269"/>
      <c r="N862" s="257"/>
      <c r="W862" s="257"/>
    </row>
    <row r="863" spans="1:23" s="256" customFormat="1" ht="12.75">
      <c r="A863" s="257"/>
      <c r="B863" s="260"/>
      <c r="F863" s="269"/>
      <c r="N863" s="257"/>
      <c r="W863" s="257"/>
    </row>
    <row r="864" spans="1:23" s="256" customFormat="1" ht="12.75">
      <c r="A864" s="257"/>
      <c r="B864" s="260"/>
      <c r="F864" s="269"/>
      <c r="N864" s="257"/>
      <c r="W864" s="257"/>
    </row>
    <row r="865" spans="1:23" s="256" customFormat="1" ht="12.75">
      <c r="A865" s="257"/>
      <c r="B865" s="260"/>
      <c r="F865" s="269"/>
      <c r="N865" s="257"/>
      <c r="W865" s="257"/>
    </row>
    <row r="866" spans="1:23" s="256" customFormat="1" ht="12.75">
      <c r="A866" s="257"/>
      <c r="B866" s="260"/>
      <c r="F866" s="269"/>
      <c r="N866" s="257"/>
      <c r="W866" s="257"/>
    </row>
    <row r="867" spans="1:23" s="256" customFormat="1" ht="12.75">
      <c r="A867" s="257"/>
      <c r="B867" s="260"/>
      <c r="F867" s="269"/>
      <c r="N867" s="257"/>
      <c r="W867" s="257"/>
    </row>
    <row r="868" spans="1:23" s="256" customFormat="1" ht="12.75">
      <c r="A868" s="257"/>
      <c r="B868" s="260"/>
      <c r="F868" s="269"/>
      <c r="N868" s="257"/>
      <c r="W868" s="257"/>
    </row>
    <row r="869" spans="1:23" s="256" customFormat="1" ht="12.75">
      <c r="A869" s="257"/>
      <c r="B869" s="260"/>
      <c r="F869" s="269"/>
      <c r="N869" s="257"/>
      <c r="W869" s="257"/>
    </row>
    <row r="870" spans="1:23" s="256" customFormat="1" ht="12.75">
      <c r="A870" s="257"/>
      <c r="B870" s="260"/>
      <c r="F870" s="269"/>
      <c r="N870" s="257"/>
      <c r="W870" s="257"/>
    </row>
    <row r="871" spans="1:23" s="256" customFormat="1" ht="12.75">
      <c r="A871" s="257"/>
      <c r="B871" s="260"/>
      <c r="F871" s="269"/>
      <c r="N871" s="257"/>
      <c r="W871" s="257"/>
    </row>
    <row r="872" spans="1:23" s="256" customFormat="1" ht="12.75">
      <c r="A872" s="257"/>
      <c r="B872" s="260"/>
      <c r="F872" s="269"/>
      <c r="N872" s="257"/>
      <c r="W872" s="257"/>
    </row>
    <row r="873" spans="1:23" s="256" customFormat="1" ht="12.75">
      <c r="A873" s="257"/>
      <c r="B873" s="260"/>
      <c r="F873" s="269"/>
      <c r="N873" s="257"/>
      <c r="W873" s="257"/>
    </row>
    <row r="874" spans="1:23" s="256" customFormat="1" ht="12.75">
      <c r="A874" s="257"/>
      <c r="B874" s="260"/>
      <c r="F874" s="269"/>
      <c r="N874" s="257"/>
      <c r="W874" s="257"/>
    </row>
    <row r="875" spans="1:23" s="256" customFormat="1" ht="12.75">
      <c r="A875" s="257"/>
      <c r="B875" s="260"/>
      <c r="F875" s="269"/>
      <c r="N875" s="257"/>
      <c r="W875" s="257"/>
    </row>
    <row r="876" spans="1:23" s="256" customFormat="1" ht="12.75">
      <c r="A876" s="257"/>
      <c r="B876" s="260"/>
      <c r="F876" s="269"/>
      <c r="N876" s="257"/>
      <c r="W876" s="257"/>
    </row>
    <row r="877" spans="1:23" s="256" customFormat="1" ht="12.75">
      <c r="A877" s="257"/>
      <c r="B877" s="260"/>
      <c r="F877" s="269"/>
      <c r="N877" s="257"/>
      <c r="W877" s="257"/>
    </row>
    <row r="878" spans="1:23" s="256" customFormat="1" ht="12.75">
      <c r="A878" s="257"/>
      <c r="B878" s="260"/>
      <c r="F878" s="269"/>
      <c r="N878" s="257"/>
      <c r="W878" s="257"/>
    </row>
    <row r="879" spans="1:23" s="256" customFormat="1" ht="12.75">
      <c r="A879" s="257"/>
      <c r="B879" s="260"/>
      <c r="F879" s="269"/>
      <c r="N879" s="257"/>
      <c r="W879" s="257"/>
    </row>
    <row r="880" spans="1:23" s="256" customFormat="1" ht="12.75">
      <c r="A880" s="257"/>
      <c r="B880" s="260"/>
      <c r="F880" s="269"/>
      <c r="N880" s="257"/>
      <c r="W880" s="257"/>
    </row>
    <row r="881" spans="1:23" s="256" customFormat="1" ht="12.75">
      <c r="A881" s="257"/>
      <c r="B881" s="260"/>
      <c r="F881" s="269"/>
      <c r="N881" s="257"/>
      <c r="W881" s="257"/>
    </row>
    <row r="882" spans="1:23" s="256" customFormat="1" ht="12.75">
      <c r="A882" s="257"/>
      <c r="B882" s="260"/>
      <c r="F882" s="269"/>
      <c r="N882" s="257"/>
      <c r="W882" s="257"/>
    </row>
    <row r="883" spans="1:23" s="256" customFormat="1" ht="12.75">
      <c r="A883" s="257"/>
      <c r="B883" s="260"/>
      <c r="F883" s="269"/>
      <c r="N883" s="257"/>
      <c r="W883" s="257"/>
    </row>
    <row r="884" spans="1:23" s="256" customFormat="1" ht="12.75">
      <c r="A884" s="257"/>
      <c r="B884" s="260"/>
      <c r="F884" s="269"/>
      <c r="N884" s="257"/>
      <c r="W884" s="257"/>
    </row>
    <row r="885" spans="1:23" s="256" customFormat="1" ht="12.75">
      <c r="A885" s="257"/>
      <c r="B885" s="260"/>
      <c r="F885" s="269"/>
      <c r="N885" s="257"/>
      <c r="W885" s="257"/>
    </row>
    <row r="886" spans="1:23" s="256" customFormat="1" ht="12.75">
      <c r="A886" s="257"/>
      <c r="B886" s="260"/>
      <c r="F886" s="269"/>
      <c r="N886" s="257"/>
      <c r="W886" s="257"/>
    </row>
    <row r="887" spans="1:23" s="256" customFormat="1" ht="12.75">
      <c r="A887" s="257"/>
      <c r="B887" s="260"/>
      <c r="F887" s="269"/>
      <c r="N887" s="257"/>
      <c r="W887" s="257"/>
    </row>
    <row r="888" spans="1:23" s="256" customFormat="1" ht="12.75">
      <c r="A888" s="257"/>
      <c r="B888" s="260"/>
      <c r="F888" s="269"/>
      <c r="N888" s="257"/>
      <c r="W888" s="257"/>
    </row>
    <row r="889" spans="1:23" s="256" customFormat="1" ht="12.75">
      <c r="A889" s="257"/>
      <c r="B889" s="260"/>
      <c r="F889" s="269"/>
      <c r="N889" s="257"/>
      <c r="W889" s="257"/>
    </row>
    <row r="890" spans="1:23" s="256" customFormat="1" ht="12.75">
      <c r="A890" s="257"/>
      <c r="B890" s="260"/>
      <c r="F890" s="269"/>
      <c r="N890" s="257"/>
      <c r="W890" s="257"/>
    </row>
    <row r="891" spans="1:23" s="256" customFormat="1" ht="12.75">
      <c r="A891" s="257"/>
      <c r="B891" s="260"/>
      <c r="F891" s="269"/>
      <c r="N891" s="257"/>
      <c r="W891" s="257"/>
    </row>
    <row r="892" spans="1:23" s="256" customFormat="1" ht="12.75">
      <c r="A892" s="257"/>
      <c r="B892" s="260"/>
      <c r="F892" s="269"/>
      <c r="N892" s="257"/>
      <c r="W892" s="257"/>
    </row>
    <row r="893" spans="1:23" s="256" customFormat="1" ht="12.75">
      <c r="A893" s="257"/>
      <c r="B893" s="260"/>
      <c r="F893" s="269"/>
      <c r="N893" s="257"/>
      <c r="W893" s="257"/>
    </row>
    <row r="894" spans="1:23" s="256" customFormat="1" ht="12.75">
      <c r="A894" s="257"/>
      <c r="B894" s="260"/>
      <c r="F894" s="269"/>
      <c r="N894" s="257"/>
      <c r="W894" s="257"/>
    </row>
    <row r="895" spans="1:23" s="256" customFormat="1" ht="12.75">
      <c r="A895" s="257"/>
      <c r="B895" s="260"/>
      <c r="F895" s="269"/>
      <c r="N895" s="257"/>
      <c r="W895" s="257"/>
    </row>
    <row r="896" spans="1:23" s="256" customFormat="1" ht="12.75">
      <c r="A896" s="257"/>
      <c r="B896" s="260"/>
      <c r="F896" s="269"/>
      <c r="N896" s="257"/>
      <c r="W896" s="257"/>
    </row>
    <row r="897" spans="1:23" s="256" customFormat="1" ht="12.75">
      <c r="A897" s="257"/>
      <c r="B897" s="260"/>
      <c r="F897" s="269"/>
      <c r="N897" s="257"/>
      <c r="W897" s="257"/>
    </row>
    <row r="898" spans="1:23" s="256" customFormat="1" ht="12.75">
      <c r="A898" s="257"/>
      <c r="B898" s="260"/>
      <c r="F898" s="269"/>
      <c r="N898" s="257"/>
      <c r="W898" s="257"/>
    </row>
    <row r="899" spans="1:23" s="256" customFormat="1" ht="12.75">
      <c r="A899" s="257"/>
      <c r="B899" s="260"/>
      <c r="F899" s="269"/>
      <c r="N899" s="257"/>
      <c r="W899" s="257"/>
    </row>
    <row r="900" spans="1:23" s="256" customFormat="1" ht="12.75">
      <c r="A900" s="257"/>
      <c r="B900" s="260"/>
      <c r="F900" s="269"/>
      <c r="N900" s="257"/>
      <c r="W900" s="257"/>
    </row>
    <row r="901" spans="1:23" s="256" customFormat="1" ht="12.75">
      <c r="A901" s="257"/>
      <c r="B901" s="260"/>
      <c r="F901" s="269"/>
      <c r="N901" s="257"/>
      <c r="W901" s="257"/>
    </row>
    <row r="902" spans="1:23" s="256" customFormat="1" ht="12.75">
      <c r="A902" s="257"/>
      <c r="B902" s="260"/>
      <c r="F902" s="269"/>
      <c r="N902" s="257"/>
      <c r="W902" s="257"/>
    </row>
    <row r="903" spans="1:23" s="256" customFormat="1" ht="12.75">
      <c r="A903" s="257"/>
      <c r="B903" s="260"/>
      <c r="F903" s="269"/>
      <c r="N903" s="257"/>
      <c r="W903" s="257"/>
    </row>
    <row r="904" spans="1:23" s="256" customFormat="1" ht="12.75">
      <c r="A904" s="257"/>
      <c r="B904" s="260"/>
      <c r="F904" s="269"/>
      <c r="N904" s="257"/>
      <c r="W904" s="257"/>
    </row>
    <row r="905" spans="1:23" s="256" customFormat="1" ht="12.75">
      <c r="A905" s="257"/>
      <c r="B905" s="260"/>
      <c r="F905" s="269"/>
      <c r="N905" s="257"/>
      <c r="W905" s="257"/>
    </row>
    <row r="906" spans="1:23" s="256" customFormat="1" ht="12.75">
      <c r="A906" s="257"/>
      <c r="B906" s="260"/>
      <c r="F906" s="269"/>
      <c r="N906" s="257"/>
      <c r="W906" s="257"/>
    </row>
    <row r="907" spans="1:23" s="256" customFormat="1" ht="12.75">
      <c r="A907" s="257"/>
      <c r="B907" s="260"/>
      <c r="F907" s="269"/>
      <c r="N907" s="257"/>
      <c r="W907" s="257"/>
    </row>
    <row r="908" spans="1:23" s="256" customFormat="1" ht="12.75">
      <c r="A908" s="257"/>
      <c r="B908" s="260"/>
      <c r="F908" s="269"/>
      <c r="N908" s="257"/>
      <c r="W908" s="257"/>
    </row>
    <row r="909" spans="1:23" s="256" customFormat="1" ht="12.75">
      <c r="A909" s="257"/>
      <c r="B909" s="260"/>
      <c r="F909" s="269"/>
      <c r="N909" s="257"/>
      <c r="W909" s="257"/>
    </row>
    <row r="910" spans="1:23" s="256" customFormat="1" ht="12.75">
      <c r="A910" s="257"/>
      <c r="B910" s="260"/>
      <c r="F910" s="269"/>
      <c r="N910" s="257"/>
      <c r="W910" s="257"/>
    </row>
    <row r="911" spans="1:23" s="256" customFormat="1" ht="12.75">
      <c r="A911" s="257"/>
      <c r="B911" s="260"/>
      <c r="F911" s="269"/>
      <c r="N911" s="257"/>
      <c r="W911" s="257"/>
    </row>
    <row r="912" spans="1:23" s="256" customFormat="1" ht="12.75">
      <c r="A912" s="257"/>
      <c r="B912" s="260"/>
      <c r="F912" s="269"/>
      <c r="N912" s="257"/>
      <c r="W912" s="257"/>
    </row>
    <row r="913" spans="1:23" s="256" customFormat="1" ht="12.75">
      <c r="A913" s="257"/>
      <c r="B913" s="260"/>
      <c r="F913" s="269"/>
      <c r="N913" s="257"/>
      <c r="W913" s="257"/>
    </row>
    <row r="914" spans="1:23" s="256" customFormat="1" ht="12.75">
      <c r="A914" s="257"/>
      <c r="B914" s="260"/>
      <c r="F914" s="269"/>
      <c r="N914" s="257"/>
      <c r="W914" s="257"/>
    </row>
    <row r="915" spans="1:23" s="256" customFormat="1" ht="12.75">
      <c r="A915" s="257"/>
      <c r="B915" s="260"/>
      <c r="F915" s="269"/>
      <c r="N915" s="257"/>
      <c r="W915" s="257"/>
    </row>
    <row r="916" spans="1:23" s="256" customFormat="1" ht="12.75">
      <c r="A916" s="257"/>
      <c r="B916" s="260"/>
      <c r="F916" s="269"/>
      <c r="N916" s="257"/>
      <c r="W916" s="257"/>
    </row>
    <row r="917" spans="1:23" s="256" customFormat="1" ht="12.75">
      <c r="A917" s="257"/>
      <c r="B917" s="260"/>
      <c r="F917" s="269"/>
      <c r="N917" s="257"/>
      <c r="W917" s="257"/>
    </row>
    <row r="918" spans="1:23" s="256" customFormat="1" ht="12.75">
      <c r="A918" s="257"/>
      <c r="B918" s="260"/>
      <c r="F918" s="269"/>
      <c r="N918" s="257"/>
      <c r="W918" s="257"/>
    </row>
    <row r="919" spans="1:23" s="256" customFormat="1" ht="12.75">
      <c r="A919" s="257"/>
      <c r="B919" s="260"/>
      <c r="F919" s="269"/>
      <c r="N919" s="257"/>
      <c r="W919" s="257"/>
    </row>
    <row r="920" spans="1:23" s="256" customFormat="1" ht="12.75">
      <c r="A920" s="257"/>
      <c r="B920" s="260"/>
      <c r="F920" s="269"/>
      <c r="N920" s="257"/>
      <c r="W920" s="257"/>
    </row>
    <row r="921" spans="1:23" s="256" customFormat="1" ht="12.75">
      <c r="A921" s="257"/>
      <c r="B921" s="260"/>
      <c r="F921" s="269"/>
      <c r="N921" s="257"/>
      <c r="W921" s="257"/>
    </row>
    <row r="922" spans="1:23" s="256" customFormat="1" ht="12.75">
      <c r="A922" s="257"/>
      <c r="B922" s="260"/>
      <c r="F922" s="269"/>
      <c r="N922" s="257"/>
      <c r="W922" s="257"/>
    </row>
    <row r="923" spans="1:23" s="256" customFormat="1" ht="12.75">
      <c r="A923" s="257"/>
      <c r="B923" s="260"/>
      <c r="F923" s="269"/>
      <c r="N923" s="257"/>
      <c r="W923" s="257"/>
    </row>
    <row r="924" spans="1:23" s="256" customFormat="1" ht="12.75">
      <c r="A924" s="257"/>
      <c r="B924" s="260"/>
      <c r="F924" s="269"/>
      <c r="N924" s="257"/>
      <c r="W924" s="257"/>
    </row>
    <row r="925" spans="1:23" s="256" customFormat="1" ht="12.75">
      <c r="A925" s="257"/>
      <c r="B925" s="260"/>
      <c r="F925" s="269"/>
      <c r="N925" s="257"/>
      <c r="W925" s="257"/>
    </row>
    <row r="926" spans="1:23" s="256" customFormat="1" ht="12.75">
      <c r="A926" s="257"/>
      <c r="B926" s="260"/>
      <c r="F926" s="269"/>
      <c r="N926" s="257"/>
      <c r="W926" s="257"/>
    </row>
    <row r="927" spans="1:23" s="256" customFormat="1" ht="12.75">
      <c r="A927" s="257"/>
      <c r="B927" s="260"/>
      <c r="F927" s="269"/>
      <c r="N927" s="257"/>
      <c r="W927" s="257"/>
    </row>
    <row r="928" spans="1:23" s="256" customFormat="1" ht="12.75">
      <c r="A928" s="257"/>
      <c r="B928" s="260"/>
      <c r="F928" s="269"/>
      <c r="N928" s="257"/>
      <c r="W928" s="257"/>
    </row>
    <row r="929" spans="1:23" s="256" customFormat="1" ht="12.75">
      <c r="A929" s="257"/>
      <c r="B929" s="260"/>
      <c r="F929" s="269"/>
      <c r="N929" s="257"/>
      <c r="W929" s="257"/>
    </row>
    <row r="930" spans="1:23" s="256" customFormat="1" ht="12.75">
      <c r="A930" s="257"/>
      <c r="B930" s="260"/>
      <c r="F930" s="269"/>
      <c r="N930" s="257"/>
      <c r="W930" s="257"/>
    </row>
    <row r="931" spans="1:23" s="256" customFormat="1" ht="12.75">
      <c r="A931" s="257"/>
      <c r="B931" s="260"/>
      <c r="F931" s="269"/>
      <c r="N931" s="257"/>
      <c r="W931" s="257"/>
    </row>
    <row r="932" spans="1:23" s="256" customFormat="1" ht="12.75">
      <c r="A932" s="257"/>
      <c r="B932" s="260"/>
      <c r="F932" s="269"/>
      <c r="N932" s="257"/>
      <c r="W932" s="257"/>
    </row>
    <row r="933" spans="1:23" s="256" customFormat="1" ht="12.75">
      <c r="A933" s="257"/>
      <c r="B933" s="260"/>
      <c r="F933" s="269"/>
      <c r="N933" s="257"/>
      <c r="W933" s="257"/>
    </row>
    <row r="934" spans="1:23" s="256" customFormat="1" ht="12.75">
      <c r="A934" s="257"/>
      <c r="B934" s="260"/>
      <c r="F934" s="269"/>
      <c r="N934" s="257"/>
      <c r="W934" s="257"/>
    </row>
    <row r="935" spans="1:23" s="256" customFormat="1" ht="12.75">
      <c r="A935" s="257"/>
      <c r="B935" s="260"/>
      <c r="F935" s="269"/>
      <c r="N935" s="257"/>
      <c r="W935" s="257"/>
    </row>
    <row r="936" spans="1:23" s="256" customFormat="1" ht="12.75">
      <c r="A936" s="257"/>
      <c r="B936" s="260"/>
      <c r="F936" s="269"/>
      <c r="N936" s="257"/>
      <c r="W936" s="257"/>
    </row>
    <row r="937" spans="1:23" s="256" customFormat="1" ht="12.75">
      <c r="A937" s="257"/>
      <c r="B937" s="260"/>
      <c r="F937" s="269"/>
      <c r="N937" s="257"/>
      <c r="W937" s="257"/>
    </row>
    <row r="938" spans="1:23" s="256" customFormat="1" ht="12.75">
      <c r="A938" s="257"/>
      <c r="B938" s="260"/>
      <c r="F938" s="269"/>
      <c r="N938" s="257"/>
      <c r="W938" s="257"/>
    </row>
    <row r="939" spans="1:23" s="256" customFormat="1" ht="12.75">
      <c r="A939" s="257"/>
      <c r="B939" s="260"/>
      <c r="F939" s="269"/>
      <c r="N939" s="257"/>
      <c r="W939" s="257"/>
    </row>
    <row r="940" spans="1:23" s="256" customFormat="1" ht="12.75">
      <c r="A940" s="257"/>
      <c r="B940" s="260"/>
      <c r="F940" s="269"/>
      <c r="N940" s="257"/>
      <c r="W940" s="257"/>
    </row>
    <row r="941" spans="1:23" s="256" customFormat="1" ht="12.75">
      <c r="A941" s="257"/>
      <c r="B941" s="260"/>
      <c r="F941" s="269"/>
      <c r="N941" s="257"/>
      <c r="W941" s="257"/>
    </row>
    <row r="942" spans="1:23" s="256" customFormat="1" ht="12.75">
      <c r="A942" s="257"/>
      <c r="B942" s="260"/>
      <c r="F942" s="269"/>
      <c r="N942" s="257"/>
      <c r="W942" s="257"/>
    </row>
    <row r="943" spans="1:23" s="256" customFormat="1" ht="12.75">
      <c r="A943" s="257"/>
      <c r="B943" s="260"/>
      <c r="F943" s="269"/>
      <c r="N943" s="257"/>
      <c r="W943" s="257"/>
    </row>
    <row r="944" spans="1:23" s="256" customFormat="1" ht="12.75">
      <c r="A944" s="257"/>
      <c r="B944" s="260"/>
      <c r="F944" s="269"/>
      <c r="N944" s="257"/>
      <c r="W944" s="257"/>
    </row>
    <row r="945" spans="1:23" s="256" customFormat="1" ht="12.75">
      <c r="A945" s="257"/>
      <c r="B945" s="260"/>
      <c r="F945" s="269"/>
      <c r="N945" s="257"/>
      <c r="W945" s="257"/>
    </row>
    <row r="946" spans="1:23" s="256" customFormat="1" ht="12.75">
      <c r="A946" s="257"/>
      <c r="B946" s="260"/>
      <c r="F946" s="269"/>
      <c r="N946" s="257"/>
      <c r="W946" s="257"/>
    </row>
    <row r="947" spans="1:23" s="256" customFormat="1" ht="12.75">
      <c r="A947" s="257"/>
      <c r="B947" s="260"/>
      <c r="F947" s="269"/>
      <c r="N947" s="257"/>
      <c r="W947" s="257"/>
    </row>
    <row r="948" spans="1:23" s="256" customFormat="1" ht="12.75">
      <c r="A948" s="257"/>
      <c r="B948" s="260"/>
      <c r="F948" s="269"/>
      <c r="N948" s="257"/>
      <c r="W948" s="257"/>
    </row>
    <row r="949" spans="1:23" s="256" customFormat="1" ht="12.75">
      <c r="A949" s="257"/>
      <c r="B949" s="260"/>
      <c r="F949" s="269"/>
      <c r="N949" s="257"/>
      <c r="W949" s="257"/>
    </row>
    <row r="950" spans="1:23" s="256" customFormat="1" ht="12.75">
      <c r="A950" s="257"/>
      <c r="B950" s="260"/>
      <c r="F950" s="269"/>
      <c r="N950" s="257"/>
      <c r="W950" s="257"/>
    </row>
    <row r="951" spans="1:23" s="256" customFormat="1" ht="12.75">
      <c r="A951" s="257"/>
      <c r="B951" s="260"/>
      <c r="F951" s="269"/>
      <c r="N951" s="257"/>
      <c r="W951" s="257"/>
    </row>
    <row r="952" spans="1:23" s="256" customFormat="1" ht="12.75">
      <c r="A952" s="257"/>
      <c r="B952" s="260"/>
      <c r="F952" s="269"/>
      <c r="N952" s="257"/>
      <c r="W952" s="257"/>
    </row>
    <row r="953" spans="1:23" s="256" customFormat="1" ht="12.75">
      <c r="A953" s="257"/>
      <c r="B953" s="260"/>
      <c r="F953" s="269"/>
      <c r="N953" s="257"/>
      <c r="W953" s="257"/>
    </row>
    <row r="954" spans="1:23" s="256" customFormat="1" ht="12.75">
      <c r="A954" s="257"/>
      <c r="B954" s="260"/>
      <c r="F954" s="269"/>
      <c r="N954" s="257"/>
      <c r="W954" s="257"/>
    </row>
    <row r="955" spans="1:23" s="256" customFormat="1" ht="12.75">
      <c r="A955" s="257"/>
      <c r="B955" s="260"/>
      <c r="F955" s="269"/>
      <c r="N955" s="257"/>
      <c r="W955" s="257"/>
    </row>
    <row r="956" spans="1:23" s="256" customFormat="1" ht="12.75">
      <c r="A956" s="257"/>
      <c r="B956" s="260"/>
      <c r="F956" s="269"/>
      <c r="N956" s="257"/>
      <c r="W956" s="257"/>
    </row>
    <row r="957" spans="1:23" s="256" customFormat="1" ht="12.75">
      <c r="A957" s="257"/>
      <c r="B957" s="260"/>
      <c r="F957" s="269"/>
      <c r="N957" s="257"/>
      <c r="W957" s="257"/>
    </row>
    <row r="958" spans="1:23" s="256" customFormat="1" ht="12.75">
      <c r="A958" s="257"/>
      <c r="B958" s="260"/>
      <c r="F958" s="269"/>
      <c r="N958" s="257"/>
      <c r="W958" s="257"/>
    </row>
    <row r="959" spans="1:23" s="256" customFormat="1" ht="12.75">
      <c r="A959" s="257"/>
      <c r="B959" s="260"/>
      <c r="F959" s="269"/>
      <c r="N959" s="257"/>
      <c r="W959" s="257"/>
    </row>
    <row r="960" spans="1:23" s="256" customFormat="1" ht="12.75">
      <c r="A960" s="257"/>
      <c r="B960" s="260"/>
      <c r="F960" s="269"/>
      <c r="N960" s="257"/>
      <c r="W960" s="257"/>
    </row>
    <row r="961" spans="1:23" s="256" customFormat="1" ht="12.75">
      <c r="A961" s="257"/>
      <c r="B961" s="260"/>
      <c r="F961" s="269"/>
      <c r="N961" s="257"/>
      <c r="W961" s="257"/>
    </row>
    <row r="962" spans="1:23" s="256" customFormat="1" ht="12.75">
      <c r="A962" s="257"/>
      <c r="B962" s="260"/>
      <c r="F962" s="269"/>
      <c r="N962" s="257"/>
      <c r="W962" s="257"/>
    </row>
    <row r="963" spans="1:23" s="256" customFormat="1" ht="12.75">
      <c r="A963" s="257"/>
      <c r="B963" s="260"/>
      <c r="F963" s="269"/>
      <c r="N963" s="257"/>
      <c r="W963" s="257"/>
    </row>
    <row r="964" spans="1:23" s="256" customFormat="1" ht="12.75">
      <c r="A964" s="257"/>
      <c r="B964" s="260"/>
      <c r="F964" s="269"/>
      <c r="N964" s="257"/>
      <c r="W964" s="257"/>
    </row>
    <row r="965" spans="1:23" s="256" customFormat="1" ht="12.75">
      <c r="A965" s="257"/>
      <c r="B965" s="260"/>
      <c r="F965" s="269"/>
      <c r="N965" s="257"/>
      <c r="W965" s="257"/>
    </row>
    <row r="966" spans="1:23" s="256" customFormat="1" ht="12.75">
      <c r="A966" s="257"/>
      <c r="B966" s="260"/>
      <c r="F966" s="269"/>
      <c r="N966" s="257"/>
      <c r="W966" s="257"/>
    </row>
    <row r="967" spans="1:23" s="256" customFormat="1" ht="12.75">
      <c r="A967" s="257"/>
      <c r="B967" s="260"/>
      <c r="F967" s="269"/>
      <c r="N967" s="257"/>
      <c r="W967" s="257"/>
    </row>
    <row r="968" spans="1:23" s="256" customFormat="1" ht="12.75">
      <c r="A968" s="257"/>
      <c r="B968" s="260"/>
      <c r="F968" s="269"/>
      <c r="N968" s="257"/>
      <c r="W968" s="257"/>
    </row>
    <row r="969" spans="1:23" s="256" customFormat="1" ht="12.75">
      <c r="A969" s="257"/>
      <c r="B969" s="260"/>
      <c r="F969" s="269"/>
      <c r="N969" s="257"/>
      <c r="W969" s="257"/>
    </row>
    <row r="970" spans="1:23" s="256" customFormat="1" ht="12.75">
      <c r="A970" s="257"/>
      <c r="B970" s="260"/>
      <c r="F970" s="269"/>
      <c r="N970" s="257"/>
      <c r="W970" s="257"/>
    </row>
    <row r="971" spans="1:23" s="256" customFormat="1" ht="12.75">
      <c r="A971" s="257"/>
      <c r="B971" s="260"/>
      <c r="F971" s="269"/>
      <c r="N971" s="257"/>
      <c r="W971" s="257"/>
    </row>
    <row r="972" spans="1:23" s="256" customFormat="1" ht="12.75">
      <c r="A972" s="257"/>
      <c r="B972" s="260"/>
      <c r="F972" s="269"/>
      <c r="N972" s="257"/>
      <c r="W972" s="257"/>
    </row>
    <row r="973" spans="1:23" s="256" customFormat="1" ht="12.75">
      <c r="A973" s="257"/>
      <c r="B973" s="260"/>
      <c r="F973" s="269"/>
      <c r="N973" s="257"/>
      <c r="W973" s="257"/>
    </row>
    <row r="974" spans="1:23" s="256" customFormat="1" ht="12.75">
      <c r="A974" s="257"/>
      <c r="B974" s="260"/>
      <c r="F974" s="269"/>
      <c r="N974" s="257"/>
      <c r="W974" s="257"/>
    </row>
    <row r="975" spans="1:23" s="256" customFormat="1" ht="12.75">
      <c r="A975" s="257"/>
      <c r="B975" s="260"/>
      <c r="F975" s="269"/>
      <c r="N975" s="257"/>
      <c r="W975" s="257"/>
    </row>
    <row r="976" spans="1:23" s="256" customFormat="1" ht="12.75">
      <c r="A976" s="257"/>
      <c r="B976" s="260"/>
      <c r="F976" s="269"/>
      <c r="N976" s="257"/>
      <c r="W976" s="257"/>
    </row>
    <row r="977" spans="1:23" s="256" customFormat="1" ht="12.75">
      <c r="A977" s="257"/>
      <c r="B977" s="260"/>
      <c r="F977" s="269"/>
      <c r="N977" s="257"/>
      <c r="W977" s="257"/>
    </row>
    <row r="978" spans="1:23" s="256" customFormat="1" ht="12.75">
      <c r="A978" s="257"/>
      <c r="B978" s="260"/>
      <c r="F978" s="269"/>
      <c r="N978" s="257"/>
      <c r="W978" s="257"/>
    </row>
    <row r="979" spans="1:23" s="256" customFormat="1" ht="12.75">
      <c r="A979" s="257"/>
      <c r="B979" s="260"/>
      <c r="F979" s="269"/>
      <c r="N979" s="257"/>
      <c r="W979" s="257"/>
    </row>
    <row r="980" spans="1:23" s="256" customFormat="1" ht="12.75">
      <c r="A980" s="257"/>
      <c r="B980" s="260"/>
      <c r="F980" s="269"/>
      <c r="N980" s="257"/>
      <c r="W980" s="257"/>
    </row>
    <row r="981" spans="1:23" s="256" customFormat="1" ht="12.75">
      <c r="A981" s="257"/>
      <c r="B981" s="260"/>
      <c r="F981" s="269"/>
      <c r="N981" s="257"/>
      <c r="W981" s="257"/>
    </row>
    <row r="982" spans="1:23" s="256" customFormat="1" ht="12.75">
      <c r="A982" s="257"/>
      <c r="B982" s="260"/>
      <c r="F982" s="269"/>
      <c r="N982" s="257"/>
      <c r="W982" s="257"/>
    </row>
    <row r="983" spans="1:23" s="256" customFormat="1" ht="12.75">
      <c r="A983" s="257"/>
      <c r="B983" s="260"/>
      <c r="F983" s="269"/>
      <c r="N983" s="257"/>
      <c r="W983" s="257"/>
    </row>
    <row r="984" spans="1:23" s="256" customFormat="1" ht="12.75">
      <c r="A984" s="257"/>
      <c r="B984" s="260"/>
      <c r="F984" s="269"/>
      <c r="N984" s="257"/>
      <c r="W984" s="257"/>
    </row>
    <row r="985" spans="1:23" s="256" customFormat="1" ht="12.75">
      <c r="A985" s="257"/>
      <c r="B985" s="260"/>
      <c r="F985" s="269"/>
      <c r="N985" s="257"/>
      <c r="W985" s="257"/>
    </row>
    <row r="986" spans="1:23" s="256" customFormat="1" ht="12.75">
      <c r="A986" s="257"/>
      <c r="B986" s="260"/>
      <c r="F986" s="269"/>
      <c r="N986" s="257"/>
      <c r="W986" s="257"/>
    </row>
    <row r="987" spans="1:23" s="256" customFormat="1" ht="12.75">
      <c r="A987" s="257"/>
      <c r="B987" s="260"/>
      <c r="F987" s="269"/>
      <c r="N987" s="257"/>
      <c r="W987" s="257"/>
    </row>
    <row r="988" spans="1:23" s="256" customFormat="1" ht="12.75">
      <c r="A988" s="257"/>
      <c r="B988" s="260"/>
      <c r="F988" s="269"/>
      <c r="N988" s="257"/>
      <c r="W988" s="257"/>
    </row>
    <row r="989" spans="1:23" s="256" customFormat="1" ht="12.75">
      <c r="A989" s="257"/>
      <c r="B989" s="260"/>
      <c r="F989" s="269"/>
      <c r="N989" s="257"/>
      <c r="W989" s="257"/>
    </row>
    <row r="990" spans="1:23" s="256" customFormat="1" ht="12.75">
      <c r="A990" s="257"/>
      <c r="B990" s="260"/>
      <c r="F990" s="269"/>
      <c r="N990" s="257"/>
      <c r="W990" s="257"/>
    </row>
    <row r="991" spans="1:23" s="256" customFormat="1" ht="12.75">
      <c r="A991" s="257"/>
      <c r="B991" s="260"/>
      <c r="F991" s="269"/>
      <c r="N991" s="257"/>
      <c r="W991" s="257"/>
    </row>
    <row r="992" spans="1:23" s="256" customFormat="1" ht="12.75">
      <c r="A992" s="257"/>
      <c r="B992" s="260"/>
      <c r="F992" s="269"/>
      <c r="N992" s="257"/>
      <c r="W992" s="257"/>
    </row>
    <row r="993" spans="1:23" s="256" customFormat="1" ht="12.75">
      <c r="A993" s="257"/>
      <c r="B993" s="260"/>
      <c r="F993" s="269"/>
      <c r="N993" s="257"/>
      <c r="W993" s="257"/>
    </row>
    <row r="994" spans="1:23" s="256" customFormat="1" ht="12.75">
      <c r="A994" s="257"/>
      <c r="B994" s="260"/>
      <c r="F994" s="269"/>
      <c r="N994" s="257"/>
      <c r="W994" s="257"/>
    </row>
    <row r="995" spans="1:23" s="256" customFormat="1" ht="12.75">
      <c r="A995" s="257"/>
      <c r="B995" s="260"/>
      <c r="F995" s="269"/>
      <c r="N995" s="257"/>
      <c r="W995" s="257"/>
    </row>
    <row r="996" spans="1:23" s="256" customFormat="1" ht="12.75">
      <c r="A996" s="257"/>
      <c r="B996" s="260"/>
      <c r="F996" s="269"/>
      <c r="N996" s="257"/>
      <c r="W996" s="257"/>
    </row>
    <row r="997" spans="1:23" s="256" customFormat="1" ht="12.75">
      <c r="A997" s="257"/>
      <c r="B997" s="260"/>
      <c r="F997" s="269"/>
      <c r="N997" s="257"/>
      <c r="W997" s="257"/>
    </row>
    <row r="998" spans="1:23" s="256" customFormat="1" ht="12.75">
      <c r="A998" s="257"/>
      <c r="B998" s="260"/>
      <c r="F998" s="269"/>
      <c r="N998" s="257"/>
      <c r="W998" s="257"/>
    </row>
    <row r="999" spans="1:23" s="256" customFormat="1" ht="12.75">
      <c r="A999" s="257"/>
      <c r="B999" s="260"/>
      <c r="F999" s="269"/>
      <c r="N999" s="257"/>
      <c r="W999" s="257"/>
    </row>
    <row r="1000" spans="1:23" s="256" customFormat="1" ht="12.75">
      <c r="A1000" s="257"/>
      <c r="B1000" s="260"/>
      <c r="F1000" s="269"/>
      <c r="N1000" s="257"/>
      <c r="W1000" s="257"/>
    </row>
    <row r="1001" spans="1:23" s="256" customFormat="1" ht="12.75">
      <c r="A1001" s="257"/>
      <c r="B1001" s="260"/>
      <c r="F1001" s="269"/>
      <c r="N1001" s="257"/>
      <c r="W1001" s="257"/>
    </row>
    <row r="1002" spans="1:23" s="256" customFormat="1" ht="12.75">
      <c r="A1002" s="257"/>
      <c r="B1002" s="260"/>
      <c r="F1002" s="269"/>
      <c r="N1002" s="257"/>
      <c r="W1002" s="257"/>
    </row>
    <row r="1003" spans="1:23" s="256" customFormat="1" ht="12.75">
      <c r="A1003" s="257"/>
      <c r="B1003" s="260"/>
      <c r="F1003" s="269"/>
      <c r="N1003" s="257"/>
      <c r="W1003" s="257"/>
    </row>
    <row r="1004" spans="1:23" s="256" customFormat="1" ht="12.75">
      <c r="A1004" s="257"/>
      <c r="B1004" s="260"/>
      <c r="F1004" s="269"/>
      <c r="N1004" s="257"/>
      <c r="W1004" s="257"/>
    </row>
    <row r="1005" spans="1:23" s="256" customFormat="1" ht="12.75">
      <c r="A1005" s="257"/>
      <c r="B1005" s="260"/>
      <c r="F1005" s="269"/>
      <c r="N1005" s="257"/>
      <c r="W1005" s="257"/>
    </row>
    <row r="1006" spans="1:23" s="256" customFormat="1" ht="12.75">
      <c r="A1006" s="257"/>
      <c r="B1006" s="260"/>
      <c r="F1006" s="269"/>
      <c r="N1006" s="257"/>
      <c r="W1006" s="257"/>
    </row>
    <row r="1007" spans="1:23" s="256" customFormat="1" ht="12.75">
      <c r="A1007" s="257"/>
      <c r="B1007" s="260"/>
      <c r="F1007" s="269"/>
      <c r="N1007" s="257"/>
      <c r="W1007" s="257"/>
    </row>
    <row r="1008" spans="1:23" s="256" customFormat="1" ht="12.75">
      <c r="A1008" s="257"/>
      <c r="B1008" s="260"/>
      <c r="F1008" s="269"/>
      <c r="N1008" s="257"/>
      <c r="W1008" s="257"/>
    </row>
    <row r="1009" spans="1:23" s="256" customFormat="1" ht="12.75">
      <c r="A1009" s="257"/>
      <c r="B1009" s="260"/>
      <c r="F1009" s="269"/>
      <c r="N1009" s="257"/>
      <c r="W1009" s="257"/>
    </row>
    <row r="1010" spans="1:23" s="256" customFormat="1" ht="12.75">
      <c r="A1010" s="257"/>
      <c r="B1010" s="260"/>
      <c r="F1010" s="269"/>
      <c r="N1010" s="257"/>
      <c r="W1010" s="257"/>
    </row>
    <row r="1011" spans="1:23" s="256" customFormat="1" ht="12.75">
      <c r="A1011" s="257"/>
      <c r="B1011" s="260"/>
      <c r="F1011" s="269"/>
      <c r="N1011" s="257"/>
      <c r="W1011" s="257"/>
    </row>
    <row r="1012" spans="1:23" s="256" customFormat="1" ht="12.75">
      <c r="A1012" s="257"/>
      <c r="B1012" s="260"/>
      <c r="F1012" s="269"/>
      <c r="N1012" s="257"/>
      <c r="W1012" s="257"/>
    </row>
    <row r="1013" spans="1:23" s="256" customFormat="1" ht="12.75">
      <c r="A1013" s="257"/>
      <c r="B1013" s="260"/>
      <c r="F1013" s="269"/>
      <c r="N1013" s="257"/>
      <c r="W1013" s="257"/>
    </row>
    <row r="1014" spans="1:23" s="256" customFormat="1" ht="12.75">
      <c r="A1014" s="257"/>
      <c r="B1014" s="260"/>
      <c r="F1014" s="269"/>
      <c r="N1014" s="257"/>
      <c r="W1014" s="257"/>
    </row>
    <row r="1015" spans="1:23" s="256" customFormat="1" ht="12.75">
      <c r="A1015" s="257"/>
      <c r="B1015" s="260"/>
      <c r="F1015" s="269"/>
      <c r="N1015" s="257"/>
      <c r="W1015" s="257"/>
    </row>
    <row r="1016" spans="1:23" s="256" customFormat="1" ht="12.75">
      <c r="A1016" s="257"/>
      <c r="B1016" s="260"/>
      <c r="F1016" s="269"/>
      <c r="N1016" s="257"/>
      <c r="W1016" s="257"/>
    </row>
    <row r="1017" spans="1:23" s="256" customFormat="1" ht="12.75">
      <c r="A1017" s="257"/>
      <c r="B1017" s="260"/>
      <c r="F1017" s="269"/>
      <c r="N1017" s="257"/>
      <c r="W1017" s="257"/>
    </row>
    <row r="1018" spans="1:23" s="256" customFormat="1" ht="12.75">
      <c r="A1018" s="257"/>
      <c r="B1018" s="260"/>
      <c r="F1018" s="269"/>
      <c r="N1018" s="257"/>
      <c r="W1018" s="257"/>
    </row>
    <row r="1019" spans="1:23" s="256" customFormat="1" ht="12.75">
      <c r="A1019" s="257"/>
      <c r="B1019" s="260"/>
      <c r="F1019" s="269"/>
      <c r="N1019" s="257"/>
      <c r="W1019" s="257"/>
    </row>
    <row r="1020" spans="1:23" s="256" customFormat="1" ht="12.75">
      <c r="A1020" s="257"/>
      <c r="B1020" s="260"/>
      <c r="F1020" s="269"/>
      <c r="N1020" s="257"/>
      <c r="W1020" s="257"/>
    </row>
    <row r="1021" spans="1:23" s="256" customFormat="1" ht="12.75">
      <c r="A1021" s="257"/>
      <c r="B1021" s="260"/>
      <c r="F1021" s="269"/>
      <c r="N1021" s="257"/>
      <c r="W1021" s="257"/>
    </row>
    <row r="1022" spans="1:23" s="256" customFormat="1" ht="12.75">
      <c r="A1022" s="257"/>
      <c r="B1022" s="260"/>
      <c r="F1022" s="269"/>
      <c r="N1022" s="257"/>
      <c r="W1022" s="257"/>
    </row>
    <row r="1023" spans="1:23" s="256" customFormat="1" ht="12.75">
      <c r="A1023" s="257"/>
      <c r="B1023" s="260"/>
      <c r="F1023" s="269"/>
      <c r="N1023" s="257"/>
      <c r="W1023" s="257"/>
    </row>
    <row r="1024" spans="1:23" s="256" customFormat="1" ht="12.75">
      <c r="A1024" s="257"/>
      <c r="B1024" s="260"/>
      <c r="F1024" s="269"/>
      <c r="N1024" s="257"/>
      <c r="W1024" s="257"/>
    </row>
    <row r="1025" spans="1:23" s="256" customFormat="1" ht="12.75">
      <c r="A1025" s="257"/>
      <c r="B1025" s="260"/>
      <c r="F1025" s="269"/>
      <c r="N1025" s="257"/>
      <c r="W1025" s="257"/>
    </row>
    <row r="1026" spans="1:23" s="256" customFormat="1" ht="12.75">
      <c r="A1026" s="257"/>
      <c r="B1026" s="260"/>
      <c r="F1026" s="269"/>
      <c r="N1026" s="257"/>
      <c r="W1026" s="257"/>
    </row>
    <row r="1027" spans="1:23" s="256" customFormat="1" ht="12.75">
      <c r="A1027" s="257"/>
      <c r="B1027" s="260"/>
      <c r="F1027" s="269"/>
      <c r="N1027" s="257"/>
      <c r="W1027" s="257"/>
    </row>
    <row r="1028" spans="1:23" s="256" customFormat="1" ht="12.75">
      <c r="A1028" s="257"/>
      <c r="B1028" s="260"/>
      <c r="F1028" s="269"/>
      <c r="N1028" s="257"/>
      <c r="W1028" s="257"/>
    </row>
    <row r="1029" spans="1:23" s="256" customFormat="1" ht="12.75">
      <c r="A1029" s="257"/>
      <c r="B1029" s="260"/>
      <c r="F1029" s="269"/>
      <c r="N1029" s="257"/>
      <c r="W1029" s="257"/>
    </row>
    <row r="1030" spans="1:23" s="256" customFormat="1" ht="12.75">
      <c r="A1030" s="257"/>
      <c r="B1030" s="260"/>
      <c r="F1030" s="269"/>
      <c r="N1030" s="257"/>
      <c r="W1030" s="257"/>
    </row>
    <row r="1031" spans="1:23" s="256" customFormat="1" ht="12.75">
      <c r="A1031" s="257"/>
      <c r="B1031" s="260"/>
      <c r="F1031" s="269"/>
      <c r="N1031" s="257"/>
      <c r="W1031" s="257"/>
    </row>
    <row r="1032" spans="1:23" s="256" customFormat="1" ht="12.75">
      <c r="A1032" s="257"/>
      <c r="B1032" s="260"/>
      <c r="F1032" s="269"/>
      <c r="N1032" s="257"/>
      <c r="W1032" s="257"/>
    </row>
    <row r="1033" spans="1:23" s="256" customFormat="1" ht="12.75">
      <c r="A1033" s="257"/>
      <c r="B1033" s="260"/>
      <c r="F1033" s="269"/>
      <c r="N1033" s="257"/>
      <c r="W1033" s="257"/>
    </row>
    <row r="1034" spans="1:23" s="256" customFormat="1" ht="12.75">
      <c r="A1034" s="257"/>
      <c r="B1034" s="260"/>
      <c r="F1034" s="269"/>
      <c r="N1034" s="257"/>
      <c r="W1034" s="257"/>
    </row>
    <row r="1035" spans="1:23" s="256" customFormat="1" ht="12.75">
      <c r="A1035" s="257"/>
      <c r="B1035" s="260"/>
      <c r="F1035" s="269"/>
      <c r="N1035" s="257"/>
      <c r="W1035" s="257"/>
    </row>
    <row r="1036" spans="1:23" s="256" customFormat="1" ht="12.75">
      <c r="A1036" s="257"/>
      <c r="B1036" s="260"/>
      <c r="F1036" s="269"/>
      <c r="N1036" s="257"/>
      <c r="W1036" s="257"/>
    </row>
    <row r="1037" spans="1:23" s="256" customFormat="1" ht="12.75">
      <c r="A1037" s="257"/>
      <c r="B1037" s="260"/>
      <c r="F1037" s="269"/>
      <c r="N1037" s="257"/>
      <c r="W1037" s="257"/>
    </row>
    <row r="1038" spans="1:23" s="256" customFormat="1" ht="12.75">
      <c r="A1038" s="257"/>
      <c r="B1038" s="260"/>
      <c r="F1038" s="269"/>
      <c r="N1038" s="257"/>
      <c r="W1038" s="257"/>
    </row>
    <row r="1039" spans="1:23" s="256" customFormat="1" ht="12.75">
      <c r="A1039" s="257"/>
      <c r="B1039" s="260"/>
      <c r="F1039" s="269"/>
      <c r="N1039" s="257"/>
      <c r="W1039" s="257"/>
    </row>
    <row r="1040" spans="1:23" s="256" customFormat="1" ht="12.75">
      <c r="A1040" s="257"/>
      <c r="B1040" s="260"/>
      <c r="F1040" s="269"/>
      <c r="N1040" s="257"/>
      <c r="W1040" s="257"/>
    </row>
    <row r="1041" spans="1:23" s="256" customFormat="1" ht="12.75">
      <c r="A1041" s="257"/>
      <c r="B1041" s="260"/>
      <c r="F1041" s="269"/>
      <c r="N1041" s="257"/>
      <c r="W1041" s="257"/>
    </row>
    <row r="1042" spans="1:23" s="256" customFormat="1" ht="12.75">
      <c r="A1042" s="257"/>
      <c r="B1042" s="260"/>
      <c r="F1042" s="269"/>
      <c r="N1042" s="257"/>
      <c r="W1042" s="257"/>
    </row>
    <row r="1043" spans="1:23" s="256" customFormat="1" ht="12.75">
      <c r="A1043" s="257"/>
      <c r="B1043" s="260"/>
      <c r="F1043" s="269"/>
      <c r="N1043" s="257"/>
      <c r="W1043" s="257"/>
    </row>
    <row r="1044" spans="1:23" s="256" customFormat="1" ht="12.75">
      <c r="A1044" s="257"/>
      <c r="B1044" s="260"/>
      <c r="F1044" s="269"/>
      <c r="N1044" s="257"/>
      <c r="W1044" s="257"/>
    </row>
    <row r="1045" spans="1:23" s="256" customFormat="1" ht="12.75">
      <c r="A1045" s="257"/>
      <c r="B1045" s="260"/>
      <c r="F1045" s="269"/>
      <c r="N1045" s="257"/>
      <c r="W1045" s="257"/>
    </row>
    <row r="1046" spans="1:23" s="256" customFormat="1" ht="12.75">
      <c r="A1046" s="257"/>
      <c r="B1046" s="260"/>
      <c r="F1046" s="269"/>
      <c r="N1046" s="257"/>
      <c r="W1046" s="257"/>
    </row>
    <row r="1047" spans="1:23" s="256" customFormat="1" ht="12.75">
      <c r="A1047" s="257"/>
      <c r="B1047" s="260"/>
      <c r="F1047" s="269"/>
      <c r="N1047" s="257"/>
      <c r="W1047" s="257"/>
    </row>
    <row r="1048" spans="1:23" s="256" customFormat="1" ht="12.75">
      <c r="A1048" s="257"/>
      <c r="B1048" s="260"/>
      <c r="F1048" s="269"/>
      <c r="N1048" s="257"/>
      <c r="W1048" s="257"/>
    </row>
    <row r="1049" spans="1:23" s="256" customFormat="1" ht="12.75">
      <c r="A1049" s="257"/>
      <c r="B1049" s="260"/>
      <c r="F1049" s="269"/>
      <c r="N1049" s="257"/>
      <c r="W1049" s="257"/>
    </row>
    <row r="1050" spans="1:23" s="256" customFormat="1" ht="12.75">
      <c r="A1050" s="257"/>
      <c r="B1050" s="260"/>
      <c r="F1050" s="269"/>
      <c r="N1050" s="257"/>
      <c r="W1050" s="257"/>
    </row>
    <row r="1051" spans="1:23" s="256" customFormat="1" ht="12.75">
      <c r="A1051" s="257"/>
      <c r="B1051" s="260"/>
      <c r="F1051" s="269"/>
      <c r="N1051" s="257"/>
      <c r="W1051" s="257"/>
    </row>
    <row r="1052" spans="1:23" s="256" customFormat="1" ht="12.75">
      <c r="A1052" s="257"/>
      <c r="B1052" s="260"/>
      <c r="F1052" s="269"/>
      <c r="N1052" s="257"/>
      <c r="W1052" s="257"/>
    </row>
    <row r="1053" spans="1:23" s="256" customFormat="1" ht="12.75">
      <c r="A1053" s="257"/>
      <c r="B1053" s="260"/>
      <c r="F1053" s="269"/>
      <c r="N1053" s="257"/>
      <c r="W1053" s="257"/>
    </row>
    <row r="1054" spans="1:23" s="256" customFormat="1" ht="12.75">
      <c r="A1054" s="257"/>
      <c r="B1054" s="260"/>
      <c r="F1054" s="269"/>
      <c r="N1054" s="257"/>
      <c r="W1054" s="257"/>
    </row>
    <row r="1055" spans="1:23" s="256" customFormat="1" ht="12.75">
      <c r="A1055" s="257"/>
      <c r="B1055" s="260"/>
      <c r="F1055" s="269"/>
      <c r="N1055" s="257"/>
      <c r="W1055" s="257"/>
    </row>
    <row r="1056" spans="1:23" s="256" customFormat="1" ht="12.75">
      <c r="A1056" s="257"/>
      <c r="B1056" s="260"/>
      <c r="F1056" s="269"/>
      <c r="N1056" s="257"/>
      <c r="W1056" s="257"/>
    </row>
    <row r="1057" spans="1:23" s="256" customFormat="1" ht="12.75">
      <c r="A1057" s="257"/>
      <c r="B1057" s="260"/>
      <c r="F1057" s="269"/>
      <c r="N1057" s="257"/>
      <c r="W1057" s="257"/>
    </row>
    <row r="1058" spans="1:23" s="256" customFormat="1" ht="12.75">
      <c r="A1058" s="257"/>
      <c r="B1058" s="260"/>
      <c r="F1058" s="269"/>
      <c r="N1058" s="257"/>
      <c r="W1058" s="257"/>
    </row>
    <row r="1059" spans="1:23" s="256" customFormat="1" ht="12.75">
      <c r="A1059" s="257"/>
      <c r="B1059" s="260"/>
      <c r="F1059" s="269"/>
      <c r="N1059" s="257"/>
      <c r="W1059" s="257"/>
    </row>
    <row r="1060" spans="1:23" s="256" customFormat="1" ht="12.75">
      <c r="A1060" s="257"/>
      <c r="B1060" s="260"/>
      <c r="F1060" s="269"/>
      <c r="N1060" s="257"/>
      <c r="W1060" s="257"/>
    </row>
    <row r="1061" spans="1:23" s="256" customFormat="1" ht="12.75">
      <c r="A1061" s="257"/>
      <c r="B1061" s="260"/>
      <c r="F1061" s="269"/>
      <c r="N1061" s="257"/>
      <c r="W1061" s="257"/>
    </row>
    <row r="1062" spans="1:23" s="256" customFormat="1" ht="12.75">
      <c r="A1062" s="257"/>
      <c r="B1062" s="260"/>
      <c r="F1062" s="269"/>
      <c r="N1062" s="257"/>
      <c r="W1062" s="257"/>
    </row>
    <row r="1063" spans="1:23" s="256" customFormat="1" ht="12.75">
      <c r="A1063" s="257"/>
      <c r="B1063" s="260"/>
      <c r="F1063" s="269"/>
      <c r="N1063" s="257"/>
      <c r="W1063" s="257"/>
    </row>
    <row r="1064" spans="1:23" s="256" customFormat="1" ht="12.75">
      <c r="A1064" s="257"/>
      <c r="B1064" s="260"/>
      <c r="F1064" s="269"/>
      <c r="N1064" s="257"/>
      <c r="W1064" s="257"/>
    </row>
    <row r="1065" spans="1:23" s="256" customFormat="1" ht="12.75">
      <c r="A1065" s="257"/>
      <c r="B1065" s="260"/>
      <c r="F1065" s="269"/>
      <c r="N1065" s="257"/>
      <c r="W1065" s="257"/>
    </row>
    <row r="1066" spans="1:23" s="256" customFormat="1" ht="12.75">
      <c r="A1066" s="257"/>
      <c r="B1066" s="260"/>
      <c r="F1066" s="269"/>
      <c r="N1066" s="257"/>
      <c r="W1066" s="257"/>
    </row>
    <row r="1067" spans="1:23" s="256" customFormat="1" ht="12.75">
      <c r="A1067" s="257"/>
      <c r="B1067" s="260"/>
      <c r="F1067" s="269"/>
      <c r="N1067" s="257"/>
      <c r="W1067" s="257"/>
    </row>
    <row r="1068" spans="1:23" s="256" customFormat="1" ht="12.75">
      <c r="A1068" s="257"/>
      <c r="B1068" s="260"/>
      <c r="F1068" s="269"/>
      <c r="N1068" s="257"/>
      <c r="W1068" s="257"/>
    </row>
    <row r="1069" spans="1:23" s="256" customFormat="1" ht="12.75">
      <c r="A1069" s="257"/>
      <c r="B1069" s="260"/>
      <c r="F1069" s="269"/>
      <c r="N1069" s="257"/>
      <c r="W1069" s="257"/>
    </row>
    <row r="1070" spans="1:23" s="256" customFormat="1" ht="12.75">
      <c r="A1070" s="257"/>
      <c r="B1070" s="260"/>
      <c r="F1070" s="269"/>
      <c r="N1070" s="257"/>
      <c r="W1070" s="257"/>
    </row>
    <row r="1071" spans="1:23" s="256" customFormat="1" ht="12.75">
      <c r="A1071" s="257"/>
      <c r="B1071" s="260"/>
      <c r="F1071" s="269"/>
      <c r="N1071" s="257"/>
      <c r="W1071" s="257"/>
    </row>
    <row r="1072" spans="1:23" s="256" customFormat="1" ht="12.75">
      <c r="A1072" s="257"/>
      <c r="B1072" s="260"/>
      <c r="F1072" s="269"/>
      <c r="N1072" s="257"/>
      <c r="W1072" s="257"/>
    </row>
    <row r="1073" spans="1:23" s="256" customFormat="1" ht="12.75">
      <c r="A1073" s="257"/>
      <c r="B1073" s="260"/>
      <c r="F1073" s="269"/>
      <c r="N1073" s="257"/>
      <c r="W1073" s="257"/>
    </row>
    <row r="1074" spans="1:23" s="256" customFormat="1" ht="12.75">
      <c r="A1074" s="257"/>
      <c r="B1074" s="260"/>
      <c r="F1074" s="269"/>
      <c r="N1074" s="257"/>
      <c r="W1074" s="257"/>
    </row>
    <row r="1075" spans="1:23" s="256" customFormat="1" ht="12.75">
      <c r="A1075" s="257"/>
      <c r="B1075" s="260"/>
      <c r="F1075" s="269"/>
      <c r="N1075" s="257"/>
      <c r="W1075" s="257"/>
    </row>
    <row r="1076" spans="1:23" s="256" customFormat="1" ht="12.75">
      <c r="A1076" s="257"/>
      <c r="B1076" s="260"/>
      <c r="F1076" s="269"/>
      <c r="N1076" s="257"/>
      <c r="W1076" s="257"/>
    </row>
    <row r="1077" spans="1:23" s="256" customFormat="1" ht="12.75">
      <c r="A1077" s="257"/>
      <c r="B1077" s="260"/>
      <c r="F1077" s="269"/>
      <c r="N1077" s="257"/>
      <c r="W1077" s="257"/>
    </row>
    <row r="1078" spans="1:23" s="256" customFormat="1" ht="12.75">
      <c r="A1078" s="257"/>
      <c r="B1078" s="260"/>
      <c r="F1078" s="269"/>
      <c r="N1078" s="257"/>
      <c r="W1078" s="257"/>
    </row>
    <row r="1079" spans="1:23" s="256" customFormat="1" ht="12.75">
      <c r="A1079" s="257"/>
      <c r="B1079" s="260"/>
      <c r="F1079" s="269"/>
      <c r="N1079" s="257"/>
      <c r="W1079" s="257"/>
    </row>
    <row r="1080" spans="1:23" s="256" customFormat="1" ht="12.75">
      <c r="A1080" s="257"/>
      <c r="B1080" s="260"/>
      <c r="F1080" s="269"/>
      <c r="N1080" s="257"/>
      <c r="W1080" s="257"/>
    </row>
    <row r="1081" spans="1:23" s="256" customFormat="1" ht="12.75">
      <c r="A1081" s="257"/>
      <c r="B1081" s="260"/>
      <c r="F1081" s="269"/>
      <c r="N1081" s="257"/>
      <c r="W1081" s="257"/>
    </row>
    <row r="1082" spans="1:23" s="256" customFormat="1" ht="12.75">
      <c r="A1082" s="257"/>
      <c r="B1082" s="260"/>
      <c r="F1082" s="269"/>
      <c r="N1082" s="257"/>
      <c r="W1082" s="257"/>
    </row>
    <row r="1083" spans="1:23" s="256" customFormat="1" ht="12.75">
      <c r="A1083" s="257"/>
      <c r="B1083" s="260"/>
      <c r="F1083" s="269"/>
      <c r="N1083" s="257"/>
      <c r="W1083" s="257"/>
    </row>
    <row r="1084" spans="1:23" s="256" customFormat="1" ht="12.75">
      <c r="A1084" s="257"/>
      <c r="B1084" s="260"/>
      <c r="F1084" s="269"/>
      <c r="N1084" s="257"/>
      <c r="W1084" s="257"/>
    </row>
    <row r="1085" spans="1:23" s="256" customFormat="1" ht="12.75">
      <c r="A1085" s="257"/>
      <c r="B1085" s="260"/>
      <c r="F1085" s="269"/>
      <c r="N1085" s="257"/>
      <c r="W1085" s="257"/>
    </row>
    <row r="1086" spans="1:23" s="256" customFormat="1" ht="12.75">
      <c r="A1086" s="257"/>
      <c r="B1086" s="260"/>
      <c r="F1086" s="269"/>
      <c r="N1086" s="257"/>
      <c r="W1086" s="257"/>
    </row>
    <row r="1087" spans="1:23" s="256" customFormat="1" ht="12.75">
      <c r="A1087" s="257"/>
      <c r="B1087" s="260"/>
      <c r="F1087" s="269"/>
      <c r="N1087" s="257"/>
      <c r="W1087" s="257"/>
    </row>
    <row r="1088" spans="1:23" s="256" customFormat="1" ht="12.75">
      <c r="A1088" s="257"/>
      <c r="B1088" s="260"/>
      <c r="F1088" s="269"/>
      <c r="N1088" s="257"/>
      <c r="W1088" s="257"/>
    </row>
    <row r="1089" spans="1:23" s="256" customFormat="1" ht="12.75">
      <c r="A1089" s="257"/>
      <c r="B1089" s="260"/>
      <c r="F1089" s="269"/>
      <c r="N1089" s="257"/>
      <c r="W1089" s="257"/>
    </row>
    <row r="1090" spans="1:23" s="256" customFormat="1" ht="12.75">
      <c r="A1090" s="257"/>
      <c r="B1090" s="260"/>
      <c r="F1090" s="269"/>
      <c r="N1090" s="257"/>
      <c r="W1090" s="257"/>
    </row>
    <row r="1091" spans="1:23" s="256" customFormat="1" ht="12.75">
      <c r="A1091" s="257"/>
      <c r="B1091" s="260"/>
      <c r="F1091" s="269"/>
      <c r="N1091" s="257"/>
      <c r="W1091" s="257"/>
    </row>
    <row r="1092" spans="1:23" s="256" customFormat="1" ht="12.75">
      <c r="A1092" s="257"/>
      <c r="B1092" s="260"/>
      <c r="F1092" s="269"/>
      <c r="N1092" s="257"/>
      <c r="W1092" s="257"/>
    </row>
    <row r="1093" spans="1:23" s="256" customFormat="1" ht="12.75">
      <c r="A1093" s="257"/>
      <c r="B1093" s="260"/>
      <c r="F1093" s="269"/>
      <c r="N1093" s="257"/>
      <c r="W1093" s="257"/>
    </row>
    <row r="1094" spans="1:23" s="256" customFormat="1" ht="12.75">
      <c r="A1094" s="257"/>
      <c r="B1094" s="260"/>
      <c r="F1094" s="269"/>
      <c r="N1094" s="257"/>
      <c r="W1094" s="257"/>
    </row>
    <row r="1095" spans="1:23" s="256" customFormat="1" ht="12.75">
      <c r="A1095" s="257"/>
      <c r="B1095" s="260"/>
      <c r="F1095" s="269"/>
      <c r="N1095" s="257"/>
      <c r="W1095" s="257"/>
    </row>
    <row r="1096" spans="1:23" s="256" customFormat="1" ht="12.75">
      <c r="A1096" s="257"/>
      <c r="B1096" s="260"/>
      <c r="F1096" s="269"/>
      <c r="N1096" s="257"/>
      <c r="W1096" s="257"/>
    </row>
    <row r="1097" spans="1:23" s="256" customFormat="1" ht="12.75">
      <c r="A1097" s="257"/>
      <c r="B1097" s="260"/>
      <c r="F1097" s="269"/>
      <c r="N1097" s="257"/>
      <c r="W1097" s="257"/>
    </row>
    <row r="1098" spans="1:23" s="256" customFormat="1" ht="12.75">
      <c r="A1098" s="257"/>
      <c r="B1098" s="260"/>
      <c r="F1098" s="269"/>
      <c r="N1098" s="257"/>
      <c r="W1098" s="257"/>
    </row>
    <row r="1099" spans="1:23" s="256" customFormat="1" ht="12.75">
      <c r="A1099" s="257"/>
      <c r="B1099" s="260"/>
      <c r="F1099" s="269"/>
      <c r="N1099" s="257"/>
      <c r="W1099" s="257"/>
    </row>
    <row r="1100" spans="1:23" s="256" customFormat="1" ht="12.75">
      <c r="A1100" s="257"/>
      <c r="B1100" s="260"/>
      <c r="F1100" s="269"/>
      <c r="N1100" s="257"/>
      <c r="W1100" s="257"/>
    </row>
    <row r="1101" spans="1:23" s="256" customFormat="1" ht="12.75">
      <c r="A1101" s="257"/>
      <c r="B1101" s="260"/>
      <c r="F1101" s="269"/>
      <c r="N1101" s="257"/>
      <c r="W1101" s="257"/>
    </row>
    <row r="1102" spans="1:23" s="256" customFormat="1" ht="12.75">
      <c r="A1102" s="257"/>
      <c r="B1102" s="260"/>
      <c r="F1102" s="269"/>
      <c r="N1102" s="257"/>
      <c r="W1102" s="257"/>
    </row>
    <row r="1103" spans="1:23" s="256" customFormat="1" ht="12.75">
      <c r="A1103" s="257"/>
      <c r="B1103" s="260"/>
      <c r="F1103" s="269"/>
      <c r="N1103" s="257"/>
      <c r="W1103" s="257"/>
    </row>
    <row r="1104" spans="1:23" s="256" customFormat="1" ht="12.75">
      <c r="A1104" s="257"/>
      <c r="B1104" s="260"/>
      <c r="F1104" s="269"/>
      <c r="N1104" s="257"/>
      <c r="W1104" s="257"/>
    </row>
    <row r="1105" spans="1:23" s="256" customFormat="1" ht="12.75">
      <c r="A1105" s="257"/>
      <c r="B1105" s="260"/>
      <c r="F1105" s="269"/>
      <c r="N1105" s="257"/>
      <c r="W1105" s="257"/>
    </row>
    <row r="1106" spans="1:23" s="256" customFormat="1" ht="12.75">
      <c r="A1106" s="257"/>
      <c r="B1106" s="260"/>
      <c r="F1106" s="269"/>
      <c r="N1106" s="257"/>
      <c r="W1106" s="257"/>
    </row>
    <row r="1107" spans="1:23" s="256" customFormat="1" ht="12.75">
      <c r="A1107" s="257"/>
      <c r="B1107" s="260"/>
      <c r="F1107" s="269"/>
      <c r="N1107" s="257"/>
      <c r="W1107" s="257"/>
    </row>
    <row r="1108" spans="1:23" s="256" customFormat="1" ht="12.75">
      <c r="A1108" s="257"/>
      <c r="B1108" s="260"/>
      <c r="F1108" s="269"/>
      <c r="N1108" s="257"/>
      <c r="W1108" s="257"/>
    </row>
    <row r="1109" spans="1:23" s="256" customFormat="1" ht="12.75">
      <c r="A1109" s="257"/>
      <c r="B1109" s="260"/>
      <c r="F1109" s="269"/>
      <c r="N1109" s="257"/>
      <c r="W1109" s="257"/>
    </row>
    <row r="1110" spans="1:23" s="256" customFormat="1" ht="12.75">
      <c r="A1110" s="257"/>
      <c r="B1110" s="260"/>
      <c r="F1110" s="269"/>
      <c r="N1110" s="257"/>
      <c r="W1110" s="257"/>
    </row>
    <row r="1111" spans="1:23" s="256" customFormat="1" ht="12.75">
      <c r="A1111" s="257"/>
      <c r="B1111" s="260"/>
      <c r="F1111" s="269"/>
      <c r="N1111" s="257"/>
      <c r="W1111" s="257"/>
    </row>
    <row r="1112" spans="1:23" s="256" customFormat="1" ht="12.75">
      <c r="A1112" s="257"/>
      <c r="B1112" s="260"/>
      <c r="F1112" s="269"/>
      <c r="N1112" s="257"/>
      <c r="W1112" s="257"/>
    </row>
    <row r="1113" spans="1:23" s="256" customFormat="1" ht="12.75">
      <c r="A1113" s="257"/>
      <c r="B1113" s="260"/>
      <c r="F1113" s="269"/>
      <c r="N1113" s="257"/>
      <c r="W1113" s="257"/>
    </row>
    <row r="1114" spans="1:23" s="256" customFormat="1" ht="12.75">
      <c r="A1114" s="257"/>
      <c r="B1114" s="260"/>
      <c r="F1114" s="269"/>
      <c r="N1114" s="257"/>
      <c r="W1114" s="257"/>
    </row>
    <row r="1115" spans="1:23" s="256" customFormat="1" ht="12.75">
      <c r="A1115" s="257"/>
      <c r="B1115" s="260"/>
      <c r="F1115" s="269"/>
      <c r="N1115" s="257"/>
      <c r="W1115" s="257"/>
    </row>
    <row r="1116" spans="1:23" s="256" customFormat="1" ht="12.75">
      <c r="A1116" s="257"/>
      <c r="B1116" s="260"/>
      <c r="F1116" s="269"/>
      <c r="N1116" s="257"/>
      <c r="W1116" s="257"/>
    </row>
    <row r="1117" spans="1:23" s="256" customFormat="1" ht="12.75">
      <c r="A1117" s="257"/>
      <c r="B1117" s="260"/>
      <c r="F1117" s="269"/>
      <c r="N1117" s="257"/>
      <c r="W1117" s="257"/>
    </row>
    <row r="1118" spans="1:23" s="256" customFormat="1" ht="12.75">
      <c r="A1118" s="257"/>
      <c r="B1118" s="260"/>
      <c r="F1118" s="269"/>
      <c r="N1118" s="257"/>
      <c r="W1118" s="257"/>
    </row>
    <row r="1119" spans="1:23" s="256" customFormat="1" ht="12.75">
      <c r="A1119" s="257"/>
      <c r="B1119" s="260"/>
      <c r="F1119" s="269"/>
      <c r="N1119" s="257"/>
      <c r="W1119" s="257"/>
    </row>
    <row r="1120" spans="1:23" s="256" customFormat="1" ht="12.75">
      <c r="A1120" s="257"/>
      <c r="B1120" s="260"/>
      <c r="F1120" s="269"/>
      <c r="N1120" s="257"/>
      <c r="W1120" s="257"/>
    </row>
    <row r="1121" spans="1:23" s="256" customFormat="1" ht="12.75">
      <c r="A1121" s="257"/>
      <c r="B1121" s="260"/>
      <c r="F1121" s="269"/>
      <c r="N1121" s="257"/>
      <c r="W1121" s="257"/>
    </row>
    <row r="1122" spans="1:23" s="256" customFormat="1" ht="12.75">
      <c r="A1122" s="257"/>
      <c r="B1122" s="260"/>
      <c r="F1122" s="269"/>
      <c r="N1122" s="257"/>
      <c r="W1122" s="257"/>
    </row>
    <row r="1123" spans="1:23" s="256" customFormat="1" ht="12.75">
      <c r="A1123" s="257"/>
      <c r="B1123" s="260"/>
      <c r="F1123" s="269"/>
      <c r="N1123" s="257"/>
      <c r="W1123" s="257"/>
    </row>
    <row r="1124" spans="1:23" s="256" customFormat="1" ht="12.75">
      <c r="A1124" s="257"/>
      <c r="B1124" s="260"/>
      <c r="F1124" s="269"/>
      <c r="N1124" s="257"/>
      <c r="W1124" s="257"/>
    </row>
    <row r="1125" spans="1:23" s="256" customFormat="1" ht="12.75">
      <c r="A1125" s="257"/>
      <c r="B1125" s="260"/>
      <c r="F1125" s="269"/>
      <c r="N1125" s="257"/>
      <c r="W1125" s="257"/>
    </row>
    <row r="1126" spans="1:23" s="256" customFormat="1" ht="12.75">
      <c r="A1126" s="257"/>
      <c r="B1126" s="260"/>
      <c r="F1126" s="269"/>
      <c r="N1126" s="257"/>
      <c r="W1126" s="257"/>
    </row>
    <row r="1127" spans="1:23" s="256" customFormat="1" ht="12.75">
      <c r="A1127" s="257"/>
      <c r="B1127" s="260"/>
      <c r="F1127" s="269"/>
      <c r="N1127" s="257"/>
      <c r="W1127" s="257"/>
    </row>
    <row r="1128" spans="1:23" s="256" customFormat="1" ht="12.75">
      <c r="A1128" s="257"/>
      <c r="B1128" s="260"/>
      <c r="F1128" s="269"/>
      <c r="N1128" s="257"/>
      <c r="W1128" s="257"/>
    </row>
    <row r="1129" spans="1:23" s="256" customFormat="1" ht="12.75">
      <c r="A1129" s="257"/>
      <c r="B1129" s="260"/>
      <c r="F1129" s="269"/>
      <c r="N1129" s="257"/>
      <c r="W1129" s="257"/>
    </row>
    <row r="1130" spans="1:23" s="256" customFormat="1" ht="12.75">
      <c r="A1130" s="257"/>
      <c r="B1130" s="260"/>
      <c r="F1130" s="269"/>
      <c r="N1130" s="257"/>
      <c r="W1130" s="257"/>
    </row>
    <row r="1131" spans="1:23" s="256" customFormat="1" ht="12.75">
      <c r="A1131" s="257"/>
      <c r="B1131" s="260"/>
      <c r="F1131" s="269"/>
      <c r="N1131" s="257"/>
      <c r="W1131" s="257"/>
    </row>
    <row r="1132" spans="1:23" s="256" customFormat="1" ht="12.75">
      <c r="A1132" s="257"/>
      <c r="B1132" s="260"/>
      <c r="F1132" s="269"/>
      <c r="N1132" s="257"/>
      <c r="W1132" s="257"/>
    </row>
    <row r="1133" spans="1:23" s="256" customFormat="1" ht="12.75">
      <c r="A1133" s="257"/>
      <c r="B1133" s="260"/>
      <c r="F1133" s="269"/>
      <c r="N1133" s="257"/>
      <c r="W1133" s="257"/>
    </row>
    <row r="1134" spans="1:23" s="256" customFormat="1" ht="12.75">
      <c r="A1134" s="257"/>
      <c r="B1134" s="260"/>
      <c r="F1134" s="269"/>
      <c r="N1134" s="257"/>
      <c r="W1134" s="257"/>
    </row>
    <row r="1135" spans="1:23" s="256" customFormat="1" ht="12.75">
      <c r="A1135" s="257"/>
      <c r="B1135" s="260"/>
      <c r="F1135" s="269"/>
      <c r="N1135" s="257"/>
      <c r="W1135" s="257"/>
    </row>
    <row r="1136" spans="1:23" s="256" customFormat="1" ht="12.75">
      <c r="A1136" s="257"/>
      <c r="B1136" s="260"/>
      <c r="F1136" s="269"/>
      <c r="N1136" s="257"/>
      <c r="W1136" s="257"/>
    </row>
    <row r="1137" spans="1:23" s="256" customFormat="1" ht="12.75">
      <c r="A1137" s="257"/>
      <c r="B1137" s="260"/>
      <c r="F1137" s="269"/>
      <c r="N1137" s="257"/>
      <c r="W1137" s="257"/>
    </row>
    <row r="1138" spans="1:23" s="256" customFormat="1" ht="12.75">
      <c r="A1138" s="257"/>
      <c r="B1138" s="260"/>
      <c r="F1138" s="269"/>
      <c r="N1138" s="257"/>
      <c r="W1138" s="257"/>
    </row>
    <row r="1139" spans="1:23" s="256" customFormat="1" ht="12.75">
      <c r="A1139" s="257"/>
      <c r="B1139" s="260"/>
      <c r="F1139" s="269"/>
      <c r="N1139" s="257"/>
      <c r="W1139" s="257"/>
    </row>
    <row r="1140" spans="1:23" s="256" customFormat="1" ht="12.75">
      <c r="A1140" s="257"/>
      <c r="B1140" s="260"/>
      <c r="F1140" s="269"/>
      <c r="N1140" s="257"/>
      <c r="W1140" s="257"/>
    </row>
    <row r="1141" spans="1:23" s="256" customFormat="1" ht="12.75">
      <c r="A1141" s="257"/>
      <c r="B1141" s="260"/>
      <c r="F1141" s="269"/>
      <c r="N1141" s="257"/>
      <c r="W1141" s="257"/>
    </row>
    <row r="1142" spans="1:23" s="256" customFormat="1" ht="12.75">
      <c r="A1142" s="257"/>
      <c r="B1142" s="260"/>
      <c r="F1142" s="269"/>
      <c r="N1142" s="257"/>
      <c r="W1142" s="257"/>
    </row>
    <row r="1143" spans="1:23" s="256" customFormat="1" ht="12.75">
      <c r="A1143" s="257"/>
      <c r="B1143" s="260"/>
      <c r="F1143" s="269"/>
      <c r="N1143" s="257"/>
      <c r="W1143" s="257"/>
    </row>
    <row r="1144" spans="1:23" s="256" customFormat="1" ht="12.75">
      <c r="A1144" s="257"/>
      <c r="B1144" s="260"/>
      <c r="F1144" s="269"/>
      <c r="N1144" s="257"/>
      <c r="W1144" s="257"/>
    </row>
    <row r="1145" spans="1:23" s="256" customFormat="1" ht="12.75">
      <c r="A1145" s="257"/>
      <c r="B1145" s="260"/>
      <c r="F1145" s="269"/>
      <c r="N1145" s="257"/>
      <c r="W1145" s="257"/>
    </row>
    <row r="1146" spans="1:23" s="256" customFormat="1" ht="12.75">
      <c r="A1146" s="257"/>
      <c r="B1146" s="260"/>
      <c r="F1146" s="269"/>
      <c r="N1146" s="257"/>
      <c r="W1146" s="257"/>
    </row>
    <row r="1147" spans="1:23" s="256" customFormat="1" ht="12.75">
      <c r="A1147" s="257"/>
      <c r="B1147" s="260"/>
      <c r="F1147" s="269"/>
      <c r="N1147" s="257"/>
      <c r="W1147" s="257"/>
    </row>
    <row r="1148" spans="1:23" s="256" customFormat="1" ht="12.75">
      <c r="A1148" s="257"/>
      <c r="B1148" s="260"/>
      <c r="F1148" s="269"/>
      <c r="N1148" s="257"/>
      <c r="W1148" s="257"/>
    </row>
    <row r="1149" spans="1:23" s="256" customFormat="1" ht="12.75">
      <c r="A1149" s="257"/>
      <c r="B1149" s="260"/>
      <c r="F1149" s="269"/>
      <c r="N1149" s="257"/>
      <c r="W1149" s="257"/>
    </row>
    <row r="1150" spans="1:23" s="256" customFormat="1" ht="12.75">
      <c r="A1150" s="257"/>
      <c r="B1150" s="260"/>
      <c r="F1150" s="269"/>
      <c r="N1150" s="257"/>
      <c r="W1150" s="257"/>
    </row>
    <row r="1151" spans="1:23" s="256" customFormat="1" ht="12.75">
      <c r="A1151" s="257"/>
      <c r="B1151" s="260"/>
      <c r="F1151" s="269"/>
      <c r="N1151" s="257"/>
      <c r="W1151" s="257"/>
    </row>
    <row r="1152" spans="1:23" s="256" customFormat="1" ht="12.75">
      <c r="A1152" s="257"/>
      <c r="B1152" s="260"/>
      <c r="F1152" s="269"/>
      <c r="N1152" s="257"/>
      <c r="W1152" s="257"/>
    </row>
    <row r="1153" spans="1:23" s="256" customFormat="1" ht="12.75">
      <c r="A1153" s="257"/>
      <c r="B1153" s="260"/>
      <c r="F1153" s="269"/>
      <c r="N1153" s="257"/>
      <c r="W1153" s="257"/>
    </row>
    <row r="1154" spans="1:23" s="256" customFormat="1" ht="12.75">
      <c r="A1154" s="257"/>
      <c r="B1154" s="260"/>
      <c r="F1154" s="269"/>
      <c r="N1154" s="257"/>
      <c r="W1154" s="257"/>
    </row>
    <row r="1155" spans="1:23" s="256" customFormat="1" ht="12.75">
      <c r="A1155" s="257"/>
      <c r="B1155" s="260"/>
      <c r="F1155" s="269"/>
      <c r="N1155" s="257"/>
      <c r="W1155" s="257"/>
    </row>
    <row r="1156" spans="1:23" s="256" customFormat="1" ht="12.75">
      <c r="A1156" s="257"/>
      <c r="B1156" s="260"/>
      <c r="F1156" s="269"/>
      <c r="N1156" s="257"/>
      <c r="W1156" s="257"/>
    </row>
    <row r="1157" spans="1:23" s="256" customFormat="1" ht="12.75">
      <c r="A1157" s="257"/>
      <c r="B1157" s="260"/>
      <c r="F1157" s="269"/>
      <c r="N1157" s="257"/>
      <c r="W1157" s="257"/>
    </row>
    <row r="1158" spans="1:23" s="256" customFormat="1" ht="12.75">
      <c r="A1158" s="257"/>
      <c r="B1158" s="260"/>
      <c r="F1158" s="269"/>
      <c r="N1158" s="257"/>
      <c r="W1158" s="257"/>
    </row>
    <row r="1159" spans="1:23" s="256" customFormat="1" ht="12.75">
      <c r="A1159" s="257"/>
      <c r="B1159" s="260"/>
      <c r="F1159" s="269"/>
      <c r="N1159" s="257"/>
      <c r="W1159" s="257"/>
    </row>
    <row r="1160" spans="1:23" s="256" customFormat="1" ht="12.75">
      <c r="A1160" s="257"/>
      <c r="B1160" s="260"/>
      <c r="F1160" s="269"/>
      <c r="N1160" s="257"/>
      <c r="W1160" s="257"/>
    </row>
    <row r="1161" spans="1:23" s="256" customFormat="1" ht="12.75">
      <c r="A1161" s="257"/>
      <c r="B1161" s="260"/>
      <c r="F1161" s="269"/>
      <c r="N1161" s="257"/>
      <c r="W1161" s="257"/>
    </row>
    <row r="1162" spans="1:23" s="256" customFormat="1" ht="12.75">
      <c r="A1162" s="257"/>
      <c r="B1162" s="260"/>
      <c r="F1162" s="269"/>
      <c r="N1162" s="257"/>
      <c r="W1162" s="257"/>
    </row>
    <row r="1163" spans="1:23" s="256" customFormat="1" ht="12.75">
      <c r="A1163" s="257"/>
      <c r="B1163" s="260"/>
      <c r="F1163" s="269"/>
      <c r="N1163" s="257"/>
      <c r="W1163" s="257"/>
    </row>
    <row r="1164" spans="1:23" s="256" customFormat="1" ht="12.75">
      <c r="A1164" s="257"/>
      <c r="B1164" s="260"/>
      <c r="F1164" s="269"/>
      <c r="N1164" s="257"/>
      <c r="W1164" s="257"/>
    </row>
    <row r="1165" spans="1:23" s="256" customFormat="1" ht="12.75">
      <c r="A1165" s="257"/>
      <c r="B1165" s="260"/>
      <c r="F1165" s="269"/>
      <c r="N1165" s="257"/>
      <c r="W1165" s="257"/>
    </row>
    <row r="1166" spans="1:23" s="256" customFormat="1" ht="12.75">
      <c r="A1166" s="257"/>
      <c r="B1166" s="260"/>
      <c r="F1166" s="269"/>
      <c r="N1166" s="257"/>
      <c r="W1166" s="257"/>
    </row>
    <row r="1167" spans="1:23" s="256" customFormat="1" ht="12.75">
      <c r="A1167" s="257"/>
      <c r="B1167" s="260"/>
      <c r="F1167" s="269"/>
      <c r="N1167" s="257"/>
      <c r="W1167" s="257"/>
    </row>
    <row r="1168" spans="1:23" s="256" customFormat="1" ht="12.75">
      <c r="A1168" s="257"/>
      <c r="B1168" s="260"/>
      <c r="F1168" s="269"/>
      <c r="N1168" s="257"/>
      <c r="W1168" s="257"/>
    </row>
    <row r="1169" spans="1:23" s="256" customFormat="1" ht="12.75">
      <c r="A1169" s="257"/>
      <c r="B1169" s="260"/>
      <c r="F1169" s="269"/>
      <c r="N1169" s="257"/>
      <c r="W1169" s="257"/>
    </row>
    <row r="1170" spans="1:23" s="256" customFormat="1" ht="12.75">
      <c r="A1170" s="257"/>
      <c r="B1170" s="260"/>
      <c r="F1170" s="269"/>
      <c r="N1170" s="257"/>
      <c r="W1170" s="257"/>
    </row>
    <row r="1171" spans="1:23" s="256" customFormat="1" ht="12.75">
      <c r="A1171" s="257"/>
      <c r="B1171" s="260"/>
      <c r="F1171" s="269"/>
      <c r="N1171" s="257"/>
      <c r="W1171" s="257"/>
    </row>
    <row r="1172" spans="1:23" s="256" customFormat="1" ht="12.75">
      <c r="A1172" s="257"/>
      <c r="B1172" s="260"/>
      <c r="F1172" s="269"/>
      <c r="N1172" s="257"/>
      <c r="W1172" s="257"/>
    </row>
    <row r="1173" spans="1:23" s="256" customFormat="1" ht="12.75">
      <c r="A1173" s="257"/>
      <c r="B1173" s="260"/>
      <c r="F1173" s="269"/>
      <c r="N1173" s="257"/>
      <c r="W1173" s="257"/>
    </row>
    <row r="1174" spans="1:23" s="256" customFormat="1" ht="12.75">
      <c r="A1174" s="257"/>
      <c r="B1174" s="260"/>
      <c r="F1174" s="269"/>
      <c r="N1174" s="257"/>
      <c r="W1174" s="257"/>
    </row>
    <row r="1175" spans="1:23" s="256" customFormat="1" ht="12.75">
      <c r="A1175" s="257"/>
      <c r="B1175" s="260"/>
      <c r="F1175" s="269"/>
      <c r="N1175" s="257"/>
      <c r="W1175" s="257"/>
    </row>
    <row r="1176" spans="1:23" s="256" customFormat="1" ht="12.75">
      <c r="A1176" s="257"/>
      <c r="B1176" s="260"/>
      <c r="F1176" s="269"/>
      <c r="N1176" s="257"/>
      <c r="W1176" s="257"/>
    </row>
    <row r="1177" spans="1:23" s="256" customFormat="1" ht="12.75">
      <c r="A1177" s="257"/>
      <c r="B1177" s="260"/>
      <c r="F1177" s="269"/>
      <c r="N1177" s="257"/>
      <c r="W1177" s="257"/>
    </row>
    <row r="1178" spans="1:23" s="256" customFormat="1" ht="12.75">
      <c r="A1178" s="257"/>
      <c r="B1178" s="260"/>
      <c r="F1178" s="269"/>
      <c r="N1178" s="257"/>
      <c r="W1178" s="257"/>
    </row>
    <row r="1179" spans="1:23" s="256" customFormat="1" ht="12.75">
      <c r="A1179" s="257"/>
      <c r="B1179" s="260"/>
      <c r="F1179" s="269"/>
      <c r="N1179" s="257"/>
      <c r="W1179" s="257"/>
    </row>
    <row r="1180" spans="1:23" s="256" customFormat="1" ht="12.75">
      <c r="A1180" s="257"/>
      <c r="B1180" s="260"/>
      <c r="F1180" s="269"/>
      <c r="N1180" s="257"/>
      <c r="W1180" s="257"/>
    </row>
    <row r="1181" spans="1:23" s="256" customFormat="1" ht="12.75">
      <c r="A1181" s="257"/>
      <c r="B1181" s="260"/>
      <c r="F1181" s="269"/>
      <c r="N1181" s="257"/>
      <c r="W1181" s="257"/>
    </row>
    <row r="1182" spans="1:23" s="256" customFormat="1" ht="12.75">
      <c r="A1182" s="257"/>
      <c r="B1182" s="260"/>
      <c r="F1182" s="269"/>
      <c r="N1182" s="257"/>
      <c r="W1182" s="257"/>
    </row>
    <row r="1183" spans="1:23" s="256" customFormat="1" ht="12.75">
      <c r="A1183" s="257"/>
      <c r="B1183" s="260"/>
      <c r="F1183" s="269"/>
      <c r="N1183" s="257"/>
      <c r="W1183" s="257"/>
    </row>
    <row r="1184" spans="1:23" s="256" customFormat="1" ht="12.75">
      <c r="A1184" s="257"/>
      <c r="B1184" s="260"/>
      <c r="F1184" s="269"/>
      <c r="N1184" s="257"/>
      <c r="W1184" s="257"/>
    </row>
    <row r="1185" spans="1:23" s="256" customFormat="1" ht="12.75">
      <c r="A1185" s="257"/>
      <c r="B1185" s="260"/>
      <c r="F1185" s="269"/>
      <c r="N1185" s="257"/>
      <c r="W1185" s="257"/>
    </row>
    <row r="1186" spans="1:23" s="256" customFormat="1" ht="12.75">
      <c r="A1186" s="257"/>
      <c r="B1186" s="260"/>
      <c r="F1186" s="269"/>
      <c r="N1186" s="257"/>
      <c r="W1186" s="257"/>
    </row>
    <row r="1187" spans="1:23" s="256" customFormat="1" ht="12.75">
      <c r="A1187" s="257"/>
      <c r="B1187" s="260"/>
      <c r="F1187" s="269"/>
      <c r="N1187" s="257"/>
      <c r="W1187" s="257"/>
    </row>
    <row r="1188" spans="1:23" s="256" customFormat="1" ht="12.75">
      <c r="A1188" s="257"/>
      <c r="B1188" s="260"/>
      <c r="F1188" s="269"/>
      <c r="N1188" s="257"/>
      <c r="W1188" s="257"/>
    </row>
    <row r="1189" spans="1:23" s="256" customFormat="1" ht="12.75">
      <c r="A1189" s="257"/>
      <c r="B1189" s="260"/>
      <c r="F1189" s="269"/>
      <c r="N1189" s="257"/>
      <c r="W1189" s="257"/>
    </row>
    <row r="1190" spans="1:23" s="256" customFormat="1" ht="12.75">
      <c r="A1190" s="257"/>
      <c r="B1190" s="260"/>
      <c r="F1190" s="269"/>
      <c r="N1190" s="257"/>
      <c r="W1190" s="257"/>
    </row>
    <row r="1191" spans="1:23" s="256" customFormat="1" ht="12.75">
      <c r="A1191" s="257"/>
      <c r="B1191" s="260"/>
      <c r="F1191" s="269"/>
      <c r="N1191" s="257"/>
      <c r="W1191" s="257"/>
    </row>
    <row r="1192" spans="1:23" s="256" customFormat="1" ht="12.75">
      <c r="A1192" s="257"/>
      <c r="B1192" s="260"/>
      <c r="F1192" s="269"/>
      <c r="N1192" s="257"/>
      <c r="W1192" s="257"/>
    </row>
    <row r="1193" spans="1:23" s="256" customFormat="1" ht="12.75">
      <c r="A1193" s="257"/>
      <c r="B1193" s="260"/>
      <c r="F1193" s="269"/>
      <c r="N1193" s="257"/>
      <c r="W1193" s="257"/>
    </row>
    <row r="1194" spans="1:23" s="256" customFormat="1" ht="12.75">
      <c r="A1194" s="257"/>
      <c r="B1194" s="260"/>
      <c r="F1194" s="269"/>
      <c r="N1194" s="257"/>
      <c r="W1194" s="257"/>
    </row>
    <row r="1195" spans="1:23" s="256" customFormat="1" ht="12.75">
      <c r="A1195" s="257"/>
      <c r="B1195" s="260"/>
      <c r="F1195" s="269"/>
      <c r="N1195" s="257"/>
      <c r="W1195" s="257"/>
    </row>
    <row r="1196" spans="1:23" s="256" customFormat="1" ht="12.75">
      <c r="A1196" s="257"/>
      <c r="B1196" s="260"/>
      <c r="F1196" s="269"/>
      <c r="N1196" s="257"/>
      <c r="W1196" s="257"/>
    </row>
    <row r="1197" spans="1:23" s="256" customFormat="1" ht="12.75">
      <c r="A1197" s="257"/>
      <c r="B1197" s="260"/>
      <c r="F1197" s="269"/>
      <c r="N1197" s="257"/>
      <c r="W1197" s="257"/>
    </row>
    <row r="1198" spans="1:23" s="256" customFormat="1" ht="12.75">
      <c r="A1198" s="257"/>
      <c r="B1198" s="260"/>
      <c r="F1198" s="269"/>
      <c r="N1198" s="257"/>
      <c r="W1198" s="257"/>
    </row>
    <row r="1199" spans="1:23" s="256" customFormat="1" ht="12.75">
      <c r="A1199" s="257"/>
      <c r="B1199" s="260"/>
      <c r="F1199" s="269"/>
      <c r="N1199" s="257"/>
      <c r="W1199" s="257"/>
    </row>
    <row r="1200" spans="1:23" s="256" customFormat="1" ht="12.75">
      <c r="A1200" s="257"/>
      <c r="B1200" s="260"/>
      <c r="F1200" s="269"/>
      <c r="N1200" s="257"/>
      <c r="W1200" s="257"/>
    </row>
    <row r="1201" spans="1:23" s="256" customFormat="1" ht="12.75">
      <c r="A1201" s="257"/>
      <c r="B1201" s="260"/>
      <c r="F1201" s="269"/>
      <c r="N1201" s="257"/>
      <c r="W1201" s="257"/>
    </row>
    <row r="1202" spans="1:23" s="256" customFormat="1" ht="12.75">
      <c r="A1202" s="257"/>
      <c r="B1202" s="260"/>
      <c r="F1202" s="269"/>
      <c r="N1202" s="257"/>
      <c r="W1202" s="257"/>
    </row>
    <row r="1203" spans="1:23" s="256" customFormat="1" ht="12.75">
      <c r="A1203" s="257"/>
      <c r="B1203" s="260"/>
      <c r="F1203" s="269"/>
      <c r="N1203" s="257"/>
      <c r="W1203" s="257"/>
    </row>
    <row r="1204" spans="1:23" s="256" customFormat="1" ht="12.75">
      <c r="A1204" s="257"/>
      <c r="B1204" s="260"/>
      <c r="F1204" s="269"/>
      <c r="N1204" s="257"/>
      <c r="W1204" s="257"/>
    </row>
    <row r="1205" spans="1:23" s="256" customFormat="1" ht="12.75">
      <c r="A1205" s="257"/>
      <c r="B1205" s="260"/>
      <c r="F1205" s="269"/>
      <c r="N1205" s="257"/>
      <c r="W1205" s="257"/>
    </row>
    <row r="1206" spans="1:23" s="256" customFormat="1" ht="12.75">
      <c r="A1206" s="257"/>
      <c r="B1206" s="260"/>
      <c r="F1206" s="269"/>
      <c r="N1206" s="257"/>
      <c r="W1206" s="257"/>
    </row>
    <row r="1207" spans="1:23" s="256" customFormat="1" ht="12.75">
      <c r="A1207" s="257"/>
      <c r="B1207" s="260"/>
      <c r="F1207" s="269"/>
      <c r="N1207" s="257"/>
      <c r="W1207" s="257"/>
    </row>
    <row r="1208" spans="1:23" s="256" customFormat="1" ht="12.75">
      <c r="A1208" s="257"/>
      <c r="B1208" s="260"/>
      <c r="F1208" s="269"/>
      <c r="N1208" s="257"/>
      <c r="W1208" s="257"/>
    </row>
    <row r="1209" spans="1:23" s="256" customFormat="1" ht="12.75">
      <c r="A1209" s="257"/>
      <c r="B1209" s="260"/>
      <c r="F1209" s="269"/>
      <c r="N1209" s="257"/>
      <c r="W1209" s="257"/>
    </row>
    <row r="1210" spans="1:23" s="256" customFormat="1" ht="12.75">
      <c r="A1210" s="257"/>
      <c r="B1210" s="260"/>
      <c r="F1210" s="269"/>
      <c r="N1210" s="257"/>
      <c r="W1210" s="257"/>
    </row>
    <row r="1211" spans="1:23" s="256" customFormat="1" ht="12.75">
      <c r="A1211" s="257"/>
      <c r="B1211" s="260"/>
      <c r="F1211" s="269"/>
      <c r="N1211" s="257"/>
      <c r="W1211" s="257"/>
    </row>
    <row r="1212" spans="1:23" s="256" customFormat="1" ht="12.75">
      <c r="A1212" s="257"/>
      <c r="B1212" s="260"/>
      <c r="F1212" s="269"/>
      <c r="N1212" s="257"/>
      <c r="W1212" s="257"/>
    </row>
    <row r="1213" spans="1:23" s="256" customFormat="1" ht="12.75">
      <c r="A1213" s="257"/>
      <c r="B1213" s="260"/>
      <c r="F1213" s="269"/>
      <c r="N1213" s="257"/>
      <c r="W1213" s="257"/>
    </row>
    <row r="1214" spans="1:23" s="256" customFormat="1" ht="12.75">
      <c r="A1214" s="257"/>
      <c r="B1214" s="260"/>
      <c r="F1214" s="269"/>
      <c r="N1214" s="257"/>
      <c r="W1214" s="257"/>
    </row>
    <row r="1215" spans="1:23" s="256" customFormat="1" ht="12.75">
      <c r="A1215" s="257"/>
      <c r="B1215" s="260"/>
      <c r="F1215" s="269"/>
      <c r="N1215" s="257"/>
      <c r="W1215" s="257"/>
    </row>
    <row r="1216" spans="1:23" s="256" customFormat="1" ht="12.75">
      <c r="A1216" s="257"/>
      <c r="B1216" s="260"/>
      <c r="F1216" s="269"/>
      <c r="N1216" s="257"/>
      <c r="W1216" s="257"/>
    </row>
    <row r="1217" spans="1:23" s="256" customFormat="1" ht="12.75">
      <c r="A1217" s="257"/>
      <c r="B1217" s="260"/>
      <c r="F1217" s="269"/>
      <c r="N1217" s="257"/>
      <c r="W1217" s="257"/>
    </row>
    <row r="1218" spans="1:23" s="256" customFormat="1" ht="12.75">
      <c r="A1218" s="257"/>
      <c r="B1218" s="260"/>
      <c r="F1218" s="269"/>
      <c r="N1218" s="257"/>
      <c r="W1218" s="257"/>
    </row>
    <row r="1219" spans="1:23" s="256" customFormat="1" ht="12.75">
      <c r="A1219" s="257"/>
      <c r="B1219" s="260"/>
      <c r="F1219" s="269"/>
      <c r="N1219" s="257"/>
      <c r="W1219" s="257"/>
    </row>
    <row r="1220" spans="1:23" s="256" customFormat="1" ht="12.75">
      <c r="A1220" s="257"/>
      <c r="B1220" s="260"/>
      <c r="F1220" s="269"/>
      <c r="N1220" s="257"/>
      <c r="W1220" s="257"/>
    </row>
    <row r="1221" spans="1:23" s="256" customFormat="1" ht="12.75">
      <c r="A1221" s="257"/>
      <c r="B1221" s="260"/>
      <c r="F1221" s="269"/>
      <c r="N1221" s="257"/>
      <c r="W1221" s="257"/>
    </row>
    <row r="1222" spans="1:23" s="256" customFormat="1" ht="12.75">
      <c r="A1222" s="257"/>
      <c r="B1222" s="260"/>
      <c r="F1222" s="269"/>
      <c r="N1222" s="257"/>
      <c r="W1222" s="257"/>
    </row>
    <row r="1223" spans="1:23" s="256" customFormat="1" ht="12.75">
      <c r="A1223" s="257"/>
      <c r="B1223" s="260"/>
      <c r="F1223" s="269"/>
      <c r="N1223" s="257"/>
      <c r="W1223" s="257"/>
    </row>
    <row r="1224" spans="1:23" s="256" customFormat="1" ht="12.75">
      <c r="A1224" s="257"/>
      <c r="B1224" s="260"/>
      <c r="F1224" s="269"/>
      <c r="N1224" s="257"/>
      <c r="W1224" s="257"/>
    </row>
    <row r="1225" spans="1:23" s="256" customFormat="1" ht="12.75">
      <c r="A1225" s="257"/>
      <c r="B1225" s="260"/>
      <c r="F1225" s="269"/>
      <c r="N1225" s="257"/>
      <c r="W1225" s="257"/>
    </row>
    <row r="1226" spans="1:23" s="256" customFormat="1" ht="12.75">
      <c r="A1226" s="257"/>
      <c r="B1226" s="260"/>
      <c r="F1226" s="269"/>
      <c r="N1226" s="257"/>
      <c r="W1226" s="257"/>
    </row>
    <row r="1227" spans="1:23" s="256" customFormat="1" ht="12.75">
      <c r="A1227" s="257"/>
      <c r="B1227" s="260"/>
      <c r="F1227" s="269"/>
      <c r="N1227" s="257"/>
      <c r="W1227" s="257"/>
    </row>
    <row r="1228" spans="1:23" s="256" customFormat="1" ht="12.75">
      <c r="A1228" s="257"/>
      <c r="B1228" s="260"/>
      <c r="F1228" s="269"/>
      <c r="N1228" s="257"/>
      <c r="W1228" s="257"/>
    </row>
    <row r="1229" spans="1:23" s="256" customFormat="1" ht="12.75">
      <c r="A1229" s="257"/>
      <c r="B1229" s="260"/>
      <c r="F1229" s="269"/>
      <c r="N1229" s="257"/>
      <c r="W1229" s="257"/>
    </row>
    <row r="1230" spans="1:23" s="256" customFormat="1" ht="12.75">
      <c r="A1230" s="257"/>
      <c r="B1230" s="260"/>
      <c r="F1230" s="269"/>
      <c r="N1230" s="257"/>
      <c r="W1230" s="257"/>
    </row>
    <row r="1231" spans="1:23" s="256" customFormat="1" ht="12.75">
      <c r="A1231" s="257"/>
      <c r="B1231" s="260"/>
      <c r="F1231" s="269"/>
      <c r="N1231" s="257"/>
      <c r="W1231" s="257"/>
    </row>
    <row r="1232" spans="1:23" s="256" customFormat="1" ht="12.75">
      <c r="A1232" s="257"/>
      <c r="B1232" s="260"/>
      <c r="F1232" s="269"/>
      <c r="N1232" s="257"/>
      <c r="W1232" s="257"/>
    </row>
    <row r="1233" spans="1:23" s="256" customFormat="1" ht="12.75">
      <c r="A1233" s="257"/>
      <c r="B1233" s="260"/>
      <c r="F1233" s="269"/>
      <c r="N1233" s="257"/>
      <c r="W1233" s="257"/>
    </row>
    <row r="1234" spans="1:23" s="256" customFormat="1" ht="12.75">
      <c r="A1234" s="257"/>
      <c r="B1234" s="260"/>
      <c r="F1234" s="269"/>
      <c r="N1234" s="257"/>
      <c r="W1234" s="257"/>
    </row>
    <row r="1235" spans="1:23" s="256" customFormat="1" ht="12.75">
      <c r="A1235" s="257"/>
      <c r="B1235" s="260"/>
      <c r="F1235" s="269"/>
      <c r="N1235" s="257"/>
      <c r="W1235" s="257"/>
    </row>
    <row r="1236" spans="1:23" s="256" customFormat="1" ht="12.75">
      <c r="A1236" s="257"/>
      <c r="B1236" s="260"/>
      <c r="F1236" s="269"/>
      <c r="N1236" s="257"/>
      <c r="W1236" s="257"/>
    </row>
    <row r="1237" spans="1:23" s="256" customFormat="1" ht="12.75">
      <c r="A1237" s="257"/>
      <c r="B1237" s="260"/>
      <c r="F1237" s="269"/>
      <c r="N1237" s="257"/>
      <c r="W1237" s="257"/>
    </row>
    <row r="1238" spans="1:23" s="256" customFormat="1" ht="12.75">
      <c r="A1238" s="257"/>
      <c r="B1238" s="260"/>
      <c r="F1238" s="269"/>
      <c r="N1238" s="257"/>
      <c r="W1238" s="257"/>
    </row>
    <row r="1239" spans="1:23" s="256" customFormat="1" ht="12.75">
      <c r="A1239" s="257"/>
      <c r="B1239" s="260"/>
      <c r="F1239" s="269"/>
      <c r="N1239" s="257"/>
      <c r="W1239" s="257"/>
    </row>
    <row r="1240" spans="1:23" s="256" customFormat="1" ht="12.75">
      <c r="A1240" s="257"/>
      <c r="B1240" s="260"/>
      <c r="F1240" s="269"/>
      <c r="N1240" s="257"/>
      <c r="W1240" s="257"/>
    </row>
    <row r="1241" spans="1:23" s="256" customFormat="1" ht="12.75">
      <c r="A1241" s="257"/>
      <c r="B1241" s="260"/>
      <c r="F1241" s="269"/>
      <c r="N1241" s="257"/>
      <c r="W1241" s="257"/>
    </row>
    <row r="1242" spans="1:23" s="256" customFormat="1" ht="12.75">
      <c r="A1242" s="257"/>
      <c r="B1242" s="260"/>
      <c r="F1242" s="269"/>
      <c r="N1242" s="257"/>
      <c r="W1242" s="257"/>
    </row>
    <row r="1243" spans="1:23" s="256" customFormat="1" ht="12.75">
      <c r="A1243" s="257"/>
      <c r="B1243" s="260"/>
      <c r="F1243" s="269"/>
      <c r="N1243" s="257"/>
      <c r="W1243" s="257"/>
    </row>
    <row r="1244" spans="1:23" s="256" customFormat="1" ht="12.75">
      <c r="A1244" s="257"/>
      <c r="B1244" s="260"/>
      <c r="F1244" s="269"/>
      <c r="N1244" s="257"/>
      <c r="W1244" s="257"/>
    </row>
    <row r="1245" spans="1:23" s="256" customFormat="1" ht="12.75">
      <c r="A1245" s="257"/>
      <c r="B1245" s="260"/>
      <c r="F1245" s="269"/>
      <c r="N1245" s="257"/>
      <c r="W1245" s="257"/>
    </row>
    <row r="1246" spans="1:23" s="256" customFormat="1" ht="12.75">
      <c r="A1246" s="257"/>
      <c r="B1246" s="260"/>
      <c r="F1246" s="269"/>
      <c r="N1246" s="257"/>
      <c r="W1246" s="257"/>
    </row>
    <row r="1247" spans="1:23" s="256" customFormat="1" ht="12.75">
      <c r="A1247" s="257"/>
      <c r="B1247" s="260"/>
      <c r="F1247" s="269"/>
      <c r="N1247" s="257"/>
      <c r="W1247" s="257"/>
    </row>
    <row r="1248" spans="1:23" s="256" customFormat="1" ht="12.75">
      <c r="A1248" s="257"/>
      <c r="B1248" s="260"/>
      <c r="F1248" s="269"/>
      <c r="N1248" s="257"/>
      <c r="W1248" s="257"/>
    </row>
    <row r="1249" spans="1:23" s="256" customFormat="1" ht="12.75">
      <c r="A1249" s="257"/>
      <c r="B1249" s="260"/>
      <c r="F1249" s="269"/>
      <c r="N1249" s="257"/>
      <c r="W1249" s="257"/>
    </row>
    <row r="1250" spans="1:23" s="256" customFormat="1" ht="12.75">
      <c r="A1250" s="257"/>
      <c r="B1250" s="260"/>
      <c r="F1250" s="269"/>
      <c r="N1250" s="257"/>
      <c r="W1250" s="257"/>
    </row>
    <row r="1251" spans="1:23" s="256" customFormat="1" ht="12.75">
      <c r="A1251" s="257"/>
      <c r="B1251" s="260"/>
      <c r="F1251" s="269"/>
      <c r="N1251" s="257"/>
      <c r="W1251" s="257"/>
    </row>
    <row r="1252" spans="1:23" s="256" customFormat="1" ht="12.75">
      <c r="A1252" s="257"/>
      <c r="B1252" s="260"/>
      <c r="F1252" s="269"/>
      <c r="N1252" s="257"/>
      <c r="W1252" s="257"/>
    </row>
    <row r="1253" spans="1:23" s="256" customFormat="1" ht="12.75">
      <c r="A1253" s="257"/>
      <c r="B1253" s="260"/>
      <c r="F1253" s="269"/>
      <c r="N1253" s="257"/>
      <c r="W1253" s="257"/>
    </row>
    <row r="1254" spans="1:23" s="256" customFormat="1" ht="12.75">
      <c r="A1254" s="257"/>
      <c r="B1254" s="260"/>
      <c r="F1254" s="269"/>
      <c r="N1254" s="257"/>
      <c r="W1254" s="257"/>
    </row>
    <row r="1255" spans="1:23" s="256" customFormat="1" ht="12.75">
      <c r="A1255" s="257"/>
      <c r="B1255" s="260"/>
      <c r="F1255" s="269"/>
      <c r="N1255" s="257"/>
      <c r="W1255" s="257"/>
    </row>
    <row r="1256" spans="1:23" s="256" customFormat="1" ht="12.75">
      <c r="A1256" s="257"/>
      <c r="B1256" s="260"/>
      <c r="F1256" s="269"/>
      <c r="N1256" s="257"/>
      <c r="W1256" s="257"/>
    </row>
    <row r="1257" spans="1:23" s="256" customFormat="1" ht="12.75">
      <c r="A1257" s="257"/>
      <c r="B1257" s="260"/>
      <c r="F1257" s="269"/>
      <c r="N1257" s="257"/>
      <c r="W1257" s="257"/>
    </row>
    <row r="1258" spans="1:23" s="256" customFormat="1" ht="12.75">
      <c r="A1258" s="257"/>
      <c r="B1258" s="260"/>
      <c r="F1258" s="269"/>
      <c r="N1258" s="257"/>
      <c r="W1258" s="257"/>
    </row>
    <row r="1259" spans="1:23" s="256" customFormat="1" ht="12.75">
      <c r="A1259" s="257"/>
      <c r="B1259" s="260"/>
      <c r="F1259" s="269"/>
      <c r="N1259" s="257"/>
      <c r="W1259" s="257"/>
    </row>
    <row r="1260" spans="1:23" s="256" customFormat="1" ht="12.75">
      <c r="A1260" s="257"/>
      <c r="B1260" s="260"/>
      <c r="F1260" s="269"/>
      <c r="N1260" s="257"/>
      <c r="W1260" s="257"/>
    </row>
    <row r="1261" spans="1:23" s="256" customFormat="1" ht="12.75">
      <c r="A1261" s="257"/>
      <c r="B1261" s="260"/>
      <c r="F1261" s="269"/>
      <c r="N1261" s="257"/>
      <c r="W1261" s="257"/>
    </row>
    <row r="1262" spans="1:23" s="256" customFormat="1" ht="12.75">
      <c r="A1262" s="257"/>
      <c r="B1262" s="260"/>
      <c r="F1262" s="269"/>
      <c r="N1262" s="257"/>
      <c r="W1262" s="257"/>
    </row>
    <row r="1263" spans="1:23" s="256" customFormat="1" ht="12.75">
      <c r="A1263" s="257"/>
      <c r="B1263" s="260"/>
      <c r="F1263" s="269"/>
      <c r="N1263" s="257"/>
      <c r="W1263" s="257"/>
    </row>
    <row r="1264" spans="1:23" s="256" customFormat="1" ht="12.75">
      <c r="A1264" s="257"/>
      <c r="B1264" s="260"/>
      <c r="F1264" s="269"/>
      <c r="N1264" s="257"/>
      <c r="W1264" s="257"/>
    </row>
    <row r="1265" spans="1:23" s="256" customFormat="1" ht="12.75">
      <c r="A1265" s="257"/>
      <c r="B1265" s="260"/>
      <c r="F1265" s="269"/>
      <c r="N1265" s="257"/>
      <c r="W1265" s="257"/>
    </row>
    <row r="1266" spans="1:23" s="256" customFormat="1" ht="12.75">
      <c r="A1266" s="257"/>
      <c r="B1266" s="260"/>
      <c r="F1266" s="269"/>
      <c r="N1266" s="257"/>
      <c r="W1266" s="257"/>
    </row>
    <row r="1267" spans="1:23" s="256" customFormat="1" ht="12.75">
      <c r="A1267" s="257"/>
      <c r="B1267" s="260"/>
      <c r="F1267" s="269"/>
      <c r="N1267" s="257"/>
      <c r="W1267" s="257"/>
    </row>
    <row r="1268" spans="1:23" s="256" customFormat="1" ht="12.75">
      <c r="A1268" s="257"/>
      <c r="B1268" s="260"/>
      <c r="F1268" s="269"/>
      <c r="N1268" s="257"/>
      <c r="W1268" s="257"/>
    </row>
    <row r="1269" spans="1:23" s="256" customFormat="1" ht="12.75">
      <c r="A1269" s="257"/>
      <c r="B1269" s="260"/>
      <c r="F1269" s="269"/>
      <c r="N1269" s="257"/>
      <c r="W1269" s="257"/>
    </row>
    <row r="1270" spans="1:23" s="256" customFormat="1" ht="12.75">
      <c r="A1270" s="257"/>
      <c r="B1270" s="260"/>
      <c r="F1270" s="269"/>
      <c r="N1270" s="257"/>
      <c r="W1270" s="257"/>
    </row>
    <row r="1271" spans="1:23" s="256" customFormat="1" ht="12.75">
      <c r="A1271" s="257"/>
      <c r="B1271" s="260"/>
      <c r="F1271" s="269"/>
      <c r="N1271" s="257"/>
      <c r="W1271" s="257"/>
    </row>
    <row r="1272" spans="1:23" s="256" customFormat="1" ht="12.75">
      <c r="A1272" s="257"/>
      <c r="B1272" s="260"/>
      <c r="F1272" s="269"/>
      <c r="N1272" s="257"/>
      <c r="W1272" s="257"/>
    </row>
    <row r="1273" spans="1:23" s="256" customFormat="1" ht="12.75">
      <c r="A1273" s="257"/>
      <c r="B1273" s="260"/>
      <c r="F1273" s="269"/>
      <c r="N1273" s="257"/>
      <c r="W1273" s="257"/>
    </row>
    <row r="1274" spans="1:23" s="256" customFormat="1" ht="12.75">
      <c r="A1274" s="257"/>
      <c r="B1274" s="260"/>
      <c r="F1274" s="269"/>
      <c r="N1274" s="257"/>
      <c r="W1274" s="257"/>
    </row>
    <row r="1275" spans="1:23" s="256" customFormat="1" ht="12.75">
      <c r="A1275" s="257"/>
      <c r="B1275" s="260"/>
      <c r="F1275" s="269"/>
      <c r="N1275" s="257"/>
      <c r="W1275" s="257"/>
    </row>
    <row r="1276" spans="1:23" s="256" customFormat="1" ht="12.75">
      <c r="A1276" s="257"/>
      <c r="B1276" s="260"/>
      <c r="F1276" s="269"/>
      <c r="N1276" s="257"/>
      <c r="W1276" s="257"/>
    </row>
    <row r="1277" spans="1:23" s="256" customFormat="1" ht="12.75">
      <c r="A1277" s="257"/>
      <c r="B1277" s="260"/>
      <c r="F1277" s="269"/>
      <c r="N1277" s="257"/>
      <c r="W1277" s="257"/>
    </row>
    <row r="1278" spans="1:23" s="256" customFormat="1" ht="12.75">
      <c r="A1278" s="257"/>
      <c r="B1278" s="260"/>
      <c r="F1278" s="269"/>
      <c r="N1278" s="257"/>
      <c r="W1278" s="257"/>
    </row>
    <row r="1279" spans="1:23" s="256" customFormat="1" ht="12.75">
      <c r="A1279" s="257"/>
      <c r="B1279" s="260"/>
      <c r="F1279" s="269"/>
      <c r="N1279" s="257"/>
      <c r="W1279" s="257"/>
    </row>
    <row r="1280" spans="1:23" s="256" customFormat="1" ht="12.75">
      <c r="A1280" s="257"/>
      <c r="B1280" s="260"/>
      <c r="F1280" s="269"/>
      <c r="N1280" s="257"/>
      <c r="W1280" s="257"/>
    </row>
    <row r="1281" spans="1:23" s="256" customFormat="1" ht="12.75">
      <c r="A1281" s="257"/>
      <c r="B1281" s="260"/>
      <c r="F1281" s="269"/>
      <c r="N1281" s="257"/>
      <c r="W1281" s="257"/>
    </row>
    <row r="1282" spans="1:23" s="256" customFormat="1" ht="12.75">
      <c r="A1282" s="257"/>
      <c r="B1282" s="260"/>
      <c r="F1282" s="269"/>
      <c r="N1282" s="257"/>
      <c r="W1282" s="257"/>
    </row>
    <row r="1283" spans="1:23" s="256" customFormat="1" ht="12.75">
      <c r="A1283" s="257"/>
      <c r="B1283" s="260"/>
      <c r="F1283" s="269"/>
      <c r="N1283" s="257"/>
      <c r="W1283" s="257"/>
    </row>
    <row r="1284" spans="1:23" s="256" customFormat="1" ht="12.75">
      <c r="A1284" s="257"/>
      <c r="B1284" s="260"/>
      <c r="F1284" s="269"/>
      <c r="N1284" s="257"/>
      <c r="W1284" s="257"/>
    </row>
    <row r="1285" spans="1:23" s="256" customFormat="1" ht="12.75">
      <c r="A1285" s="257"/>
      <c r="B1285" s="260"/>
      <c r="F1285" s="269"/>
      <c r="N1285" s="257"/>
      <c r="W1285" s="257"/>
    </row>
    <row r="1286" spans="1:23" s="256" customFormat="1" ht="12.75">
      <c r="A1286" s="257"/>
      <c r="B1286" s="260"/>
      <c r="F1286" s="269"/>
      <c r="N1286" s="257"/>
      <c r="W1286" s="257"/>
    </row>
    <row r="1287" spans="1:23" s="256" customFormat="1" ht="12.75">
      <c r="A1287" s="257"/>
      <c r="B1287" s="260"/>
      <c r="F1287" s="269"/>
      <c r="N1287" s="257"/>
      <c r="W1287" s="257"/>
    </row>
    <row r="1288" spans="1:23" s="256" customFormat="1" ht="12.75">
      <c r="A1288" s="257"/>
      <c r="B1288" s="260"/>
      <c r="F1288" s="269"/>
      <c r="N1288" s="257"/>
      <c r="W1288" s="257"/>
    </row>
    <row r="1289" spans="1:23" s="256" customFormat="1" ht="12.75">
      <c r="A1289" s="257"/>
      <c r="B1289" s="260"/>
      <c r="F1289" s="269"/>
      <c r="N1289" s="257"/>
      <c r="W1289" s="257"/>
    </row>
    <row r="1290" spans="1:23" s="256" customFormat="1" ht="12.75">
      <c r="A1290" s="257"/>
      <c r="B1290" s="260"/>
      <c r="F1290" s="269"/>
      <c r="N1290" s="257"/>
      <c r="W1290" s="257"/>
    </row>
    <row r="1291" spans="1:23" s="256" customFormat="1" ht="12.75">
      <c r="A1291" s="257"/>
      <c r="B1291" s="260"/>
      <c r="F1291" s="269"/>
      <c r="N1291" s="257"/>
      <c r="W1291" s="257"/>
    </row>
    <row r="1292" spans="1:23" s="256" customFormat="1" ht="12.75">
      <c r="A1292" s="257"/>
      <c r="B1292" s="260"/>
      <c r="F1292" s="269"/>
      <c r="N1292" s="257"/>
      <c r="W1292" s="257"/>
    </row>
    <row r="1293" spans="1:23" s="256" customFormat="1" ht="12.75">
      <c r="A1293" s="257"/>
      <c r="B1293" s="260"/>
      <c r="F1293" s="269"/>
      <c r="N1293" s="257"/>
      <c r="W1293" s="257"/>
    </row>
    <row r="1294" spans="1:23" s="256" customFormat="1" ht="12.75">
      <c r="A1294" s="257"/>
      <c r="B1294" s="260"/>
      <c r="F1294" s="269"/>
      <c r="N1294" s="257"/>
      <c r="W1294" s="257"/>
    </row>
    <row r="1295" spans="1:23" s="256" customFormat="1" ht="12.75">
      <c r="A1295" s="257"/>
      <c r="B1295" s="260"/>
      <c r="F1295" s="269"/>
      <c r="N1295" s="257"/>
      <c r="W1295" s="257"/>
    </row>
    <row r="1296" spans="1:23" s="256" customFormat="1" ht="12.75">
      <c r="A1296" s="257"/>
      <c r="B1296" s="260"/>
      <c r="F1296" s="269"/>
      <c r="N1296" s="257"/>
      <c r="W1296" s="257"/>
    </row>
    <row r="1297" spans="1:23" s="256" customFormat="1" ht="12.75">
      <c r="A1297" s="257"/>
      <c r="B1297" s="260"/>
      <c r="F1297" s="269"/>
      <c r="N1297" s="257"/>
      <c r="W1297" s="257"/>
    </row>
    <row r="1298" spans="1:23" s="256" customFormat="1" ht="12.75">
      <c r="A1298" s="257"/>
      <c r="B1298" s="260"/>
      <c r="F1298" s="269"/>
      <c r="N1298" s="257"/>
      <c r="W1298" s="257"/>
    </row>
    <row r="1299" spans="1:23" s="256" customFormat="1" ht="12.75">
      <c r="A1299" s="257"/>
      <c r="B1299" s="260"/>
      <c r="F1299" s="269"/>
      <c r="N1299" s="257"/>
      <c r="W1299" s="257"/>
    </row>
    <row r="1300" spans="1:23" s="256" customFormat="1" ht="12.75">
      <c r="A1300" s="257"/>
      <c r="B1300" s="260"/>
      <c r="F1300" s="269"/>
      <c r="N1300" s="257"/>
      <c r="W1300" s="257"/>
    </row>
    <row r="1301" spans="1:23" s="256" customFormat="1" ht="12.75">
      <c r="A1301" s="257"/>
      <c r="B1301" s="260"/>
      <c r="F1301" s="269"/>
      <c r="N1301" s="257"/>
      <c r="W1301" s="257"/>
    </row>
    <row r="1302" spans="1:23" s="256" customFormat="1" ht="12.75">
      <c r="A1302" s="257"/>
      <c r="B1302" s="260"/>
      <c r="F1302" s="269"/>
      <c r="N1302" s="257"/>
      <c r="W1302" s="257"/>
    </row>
    <row r="1303" spans="1:23" s="256" customFormat="1" ht="12.75">
      <c r="A1303" s="257"/>
      <c r="B1303" s="260"/>
      <c r="F1303" s="269"/>
      <c r="N1303" s="257"/>
      <c r="W1303" s="257"/>
    </row>
    <row r="1304" spans="1:23" s="256" customFormat="1" ht="12.75">
      <c r="A1304" s="257"/>
      <c r="B1304" s="260"/>
      <c r="F1304" s="269"/>
      <c r="N1304" s="257"/>
      <c r="W1304" s="257"/>
    </row>
    <row r="1305" spans="1:23" s="256" customFormat="1" ht="12.75">
      <c r="A1305" s="257"/>
      <c r="B1305" s="260"/>
      <c r="F1305" s="269"/>
      <c r="N1305" s="257"/>
      <c r="W1305" s="257"/>
    </row>
    <row r="1306" spans="1:23" s="256" customFormat="1" ht="12.75">
      <c r="A1306" s="257"/>
      <c r="B1306" s="260"/>
      <c r="F1306" s="269"/>
      <c r="N1306" s="257"/>
      <c r="W1306" s="257"/>
    </row>
    <row r="1307" spans="1:23" s="256" customFormat="1" ht="12.75">
      <c r="A1307" s="257"/>
      <c r="B1307" s="260"/>
      <c r="F1307" s="269"/>
      <c r="N1307" s="257"/>
      <c r="W1307" s="257"/>
    </row>
    <row r="1308" spans="1:23" s="256" customFormat="1" ht="12.75">
      <c r="A1308" s="257"/>
      <c r="B1308" s="260"/>
      <c r="F1308" s="269"/>
      <c r="N1308" s="257"/>
      <c r="W1308" s="257"/>
    </row>
    <row r="1309" spans="1:23" s="256" customFormat="1" ht="12.75">
      <c r="A1309" s="257"/>
      <c r="B1309" s="260"/>
      <c r="F1309" s="269"/>
      <c r="N1309" s="257"/>
      <c r="W1309" s="257"/>
    </row>
    <row r="1310" spans="1:23" s="256" customFormat="1" ht="12.75">
      <c r="A1310" s="257"/>
      <c r="B1310" s="260"/>
      <c r="F1310" s="269"/>
      <c r="N1310" s="257"/>
      <c r="W1310" s="257"/>
    </row>
    <row r="1311" spans="1:23" s="256" customFormat="1" ht="12.75">
      <c r="A1311" s="257"/>
      <c r="B1311" s="260"/>
      <c r="F1311" s="269"/>
      <c r="N1311" s="257"/>
      <c r="W1311" s="257"/>
    </row>
    <row r="1312" spans="1:23" s="256" customFormat="1" ht="12.75">
      <c r="A1312" s="257"/>
      <c r="B1312" s="260"/>
      <c r="F1312" s="269"/>
      <c r="N1312" s="257"/>
      <c r="W1312" s="257"/>
    </row>
    <row r="1313" spans="1:23" s="256" customFormat="1" ht="12.75">
      <c r="A1313" s="257"/>
      <c r="B1313" s="260"/>
      <c r="F1313" s="269"/>
      <c r="N1313" s="257"/>
      <c r="W1313" s="257"/>
    </row>
    <row r="1314" spans="1:23" s="256" customFormat="1" ht="12.75">
      <c r="A1314" s="257"/>
      <c r="B1314" s="260"/>
      <c r="F1314" s="269"/>
      <c r="N1314" s="257"/>
      <c r="W1314" s="257"/>
    </row>
    <row r="1315" spans="1:23" s="256" customFormat="1" ht="12.75">
      <c r="A1315" s="257"/>
      <c r="B1315" s="260"/>
      <c r="F1315" s="269"/>
      <c r="N1315" s="257"/>
      <c r="W1315" s="257"/>
    </row>
    <row r="1316" spans="1:23" s="256" customFormat="1" ht="12.75">
      <c r="A1316" s="257"/>
      <c r="B1316" s="260"/>
      <c r="F1316" s="269"/>
      <c r="N1316" s="257"/>
      <c r="W1316" s="257"/>
    </row>
    <row r="1317" spans="1:23" s="256" customFormat="1" ht="12.75">
      <c r="A1317" s="257"/>
      <c r="B1317" s="260"/>
      <c r="F1317" s="269"/>
      <c r="N1317" s="257"/>
      <c r="W1317" s="257"/>
    </row>
    <row r="1318" spans="1:23" s="256" customFormat="1" ht="12.75">
      <c r="A1318" s="257"/>
      <c r="B1318" s="260"/>
      <c r="F1318" s="269"/>
      <c r="N1318" s="257"/>
      <c r="W1318" s="257"/>
    </row>
    <row r="1319" spans="1:23" s="256" customFormat="1" ht="12.75">
      <c r="A1319" s="257"/>
      <c r="B1319" s="260"/>
      <c r="F1319" s="269"/>
      <c r="N1319" s="257"/>
      <c r="W1319" s="257"/>
    </row>
    <row r="1320" spans="1:23" s="256" customFormat="1" ht="12.75">
      <c r="A1320" s="257"/>
      <c r="B1320" s="260"/>
      <c r="F1320" s="269"/>
      <c r="N1320" s="257"/>
      <c r="W1320" s="257"/>
    </row>
    <row r="1321" spans="1:23" s="256" customFormat="1" ht="12.75">
      <c r="A1321" s="257"/>
      <c r="B1321" s="260"/>
      <c r="F1321" s="269"/>
      <c r="N1321" s="257"/>
      <c r="W1321" s="257"/>
    </row>
    <row r="1322" spans="1:23" s="256" customFormat="1" ht="12.75">
      <c r="A1322" s="257"/>
      <c r="B1322" s="260"/>
      <c r="F1322" s="269"/>
      <c r="N1322" s="257"/>
      <c r="W1322" s="257"/>
    </row>
    <row r="1323" spans="1:23" s="256" customFormat="1" ht="12.75">
      <c r="A1323" s="257"/>
      <c r="B1323" s="260"/>
      <c r="F1323" s="269"/>
      <c r="N1323" s="257"/>
      <c r="W1323" s="257"/>
    </row>
    <row r="1324" spans="1:23" s="256" customFormat="1" ht="12.75">
      <c r="A1324" s="257"/>
      <c r="B1324" s="260"/>
      <c r="F1324" s="269"/>
      <c r="N1324" s="257"/>
      <c r="W1324" s="257"/>
    </row>
    <row r="1325" spans="1:23" s="256" customFormat="1" ht="12.75">
      <c r="A1325" s="257"/>
      <c r="B1325" s="260"/>
      <c r="F1325" s="269"/>
      <c r="N1325" s="257"/>
      <c r="W1325" s="257"/>
    </row>
    <row r="1326" spans="1:23" s="256" customFormat="1" ht="12.75">
      <c r="A1326" s="257"/>
      <c r="B1326" s="260"/>
      <c r="F1326" s="269"/>
      <c r="N1326" s="257"/>
      <c r="W1326" s="257"/>
    </row>
    <row r="1327" spans="1:23" s="256" customFormat="1" ht="12.75">
      <c r="A1327" s="257"/>
      <c r="B1327" s="260"/>
      <c r="F1327" s="269"/>
      <c r="N1327" s="257"/>
      <c r="W1327" s="257"/>
    </row>
    <row r="1328" spans="1:23" s="256" customFormat="1" ht="12.75">
      <c r="A1328" s="257"/>
      <c r="B1328" s="260"/>
      <c r="F1328" s="269"/>
      <c r="N1328" s="257"/>
      <c r="W1328" s="257"/>
    </row>
    <row r="1329" spans="1:23" s="256" customFormat="1" ht="12.75">
      <c r="A1329" s="257"/>
      <c r="B1329" s="260"/>
      <c r="F1329" s="269"/>
      <c r="N1329" s="257"/>
      <c r="W1329" s="257"/>
    </row>
    <row r="1330" spans="1:23" s="256" customFormat="1" ht="12.75">
      <c r="A1330" s="257"/>
      <c r="B1330" s="260"/>
      <c r="F1330" s="269"/>
      <c r="N1330" s="257"/>
      <c r="W1330" s="257"/>
    </row>
    <row r="1331" spans="1:23" s="256" customFormat="1" ht="12.75">
      <c r="A1331" s="257"/>
      <c r="B1331" s="260"/>
      <c r="F1331" s="269"/>
      <c r="N1331" s="257"/>
      <c r="W1331" s="257"/>
    </row>
    <row r="1332" spans="1:23" s="256" customFormat="1" ht="12.75">
      <c r="A1332" s="257"/>
      <c r="B1332" s="260"/>
      <c r="F1332" s="269"/>
      <c r="N1332" s="257"/>
      <c r="W1332" s="257"/>
    </row>
    <row r="1333" spans="1:23" s="256" customFormat="1" ht="12.75">
      <c r="A1333" s="257"/>
      <c r="B1333" s="260"/>
      <c r="F1333" s="269"/>
      <c r="N1333" s="257"/>
      <c r="W1333" s="257"/>
    </row>
    <row r="1334" spans="1:23" s="256" customFormat="1" ht="12.75">
      <c r="A1334" s="257"/>
      <c r="B1334" s="260"/>
      <c r="F1334" s="269"/>
      <c r="N1334" s="257"/>
      <c r="W1334" s="257"/>
    </row>
    <row r="1335" spans="1:23" s="256" customFormat="1" ht="12.75">
      <c r="A1335" s="257"/>
      <c r="B1335" s="260"/>
      <c r="F1335" s="269"/>
      <c r="N1335" s="257"/>
      <c r="W1335" s="257"/>
    </row>
    <row r="1336" spans="1:23" s="256" customFormat="1" ht="12.75">
      <c r="A1336" s="257"/>
      <c r="B1336" s="260"/>
      <c r="F1336" s="269"/>
      <c r="N1336" s="257"/>
      <c r="W1336" s="257"/>
    </row>
    <row r="1337" spans="1:23" s="256" customFormat="1" ht="12.75">
      <c r="A1337" s="257"/>
      <c r="B1337" s="260"/>
      <c r="F1337" s="269"/>
      <c r="N1337" s="257"/>
      <c r="W1337" s="257"/>
    </row>
    <row r="1338" spans="1:23" s="256" customFormat="1" ht="12.75">
      <c r="A1338" s="257"/>
      <c r="B1338" s="260"/>
      <c r="F1338" s="269"/>
      <c r="N1338" s="257"/>
      <c r="W1338" s="257"/>
    </row>
    <row r="1339" spans="1:23" s="256" customFormat="1" ht="12.75">
      <c r="A1339" s="257"/>
      <c r="B1339" s="260"/>
      <c r="F1339" s="269"/>
      <c r="N1339" s="257"/>
      <c r="W1339" s="257"/>
    </row>
    <row r="1340" spans="1:23" s="256" customFormat="1" ht="12.75">
      <c r="A1340" s="257"/>
      <c r="B1340" s="260"/>
      <c r="F1340" s="269"/>
      <c r="N1340" s="257"/>
      <c r="W1340" s="257"/>
    </row>
    <row r="1341" spans="1:23" s="256" customFormat="1" ht="12.75">
      <c r="A1341" s="257"/>
      <c r="B1341" s="260"/>
      <c r="F1341" s="269"/>
      <c r="N1341" s="257"/>
      <c r="W1341" s="257"/>
    </row>
    <row r="1342" spans="1:23" s="256" customFormat="1" ht="12.75">
      <c r="A1342" s="257"/>
      <c r="B1342" s="260"/>
      <c r="F1342" s="269"/>
      <c r="N1342" s="257"/>
      <c r="W1342" s="257"/>
    </row>
    <row r="1343" spans="1:23" s="256" customFormat="1" ht="12.75">
      <c r="A1343" s="257"/>
      <c r="B1343" s="260"/>
      <c r="F1343" s="269"/>
      <c r="N1343" s="257"/>
      <c r="W1343" s="257"/>
    </row>
    <row r="1344" spans="1:23" s="256" customFormat="1" ht="12.75">
      <c r="A1344" s="257"/>
      <c r="B1344" s="260"/>
      <c r="F1344" s="269"/>
      <c r="N1344" s="257"/>
      <c r="W1344" s="257"/>
    </row>
    <row r="1345" spans="1:23" s="256" customFormat="1" ht="12.75">
      <c r="A1345" s="257"/>
      <c r="B1345" s="260"/>
      <c r="F1345" s="269"/>
      <c r="N1345" s="257"/>
      <c r="W1345" s="257"/>
    </row>
    <row r="1346" spans="1:23" s="256" customFormat="1" ht="12.75">
      <c r="A1346" s="257"/>
      <c r="B1346" s="260"/>
      <c r="F1346" s="269"/>
      <c r="N1346" s="257"/>
      <c r="W1346" s="257"/>
    </row>
    <row r="1347" spans="1:23" s="256" customFormat="1" ht="12.75">
      <c r="A1347" s="257"/>
      <c r="B1347" s="260"/>
      <c r="F1347" s="269"/>
      <c r="N1347" s="257"/>
      <c r="W1347" s="257"/>
    </row>
    <row r="1348" spans="1:23" s="256" customFormat="1" ht="12.75">
      <c r="A1348" s="257"/>
      <c r="B1348" s="260"/>
      <c r="F1348" s="269"/>
      <c r="N1348" s="257"/>
      <c r="W1348" s="257"/>
    </row>
    <row r="1349" spans="1:23" s="256" customFormat="1" ht="12.75">
      <c r="A1349" s="257"/>
      <c r="B1349" s="260"/>
      <c r="F1349" s="269"/>
      <c r="N1349" s="257"/>
      <c r="W1349" s="257"/>
    </row>
    <row r="1350" spans="1:23" s="256" customFormat="1" ht="12.75">
      <c r="A1350" s="257"/>
      <c r="B1350" s="260"/>
      <c r="F1350" s="269"/>
      <c r="N1350" s="257"/>
      <c r="W1350" s="257"/>
    </row>
    <row r="1351" spans="1:23" s="256" customFormat="1" ht="12.75">
      <c r="A1351" s="257"/>
      <c r="B1351" s="260"/>
      <c r="F1351" s="269"/>
      <c r="N1351" s="257"/>
      <c r="W1351" s="257"/>
    </row>
    <row r="1352" spans="1:23" s="256" customFormat="1" ht="12.75">
      <c r="A1352" s="257"/>
      <c r="B1352" s="260"/>
      <c r="F1352" s="269"/>
      <c r="N1352" s="257"/>
      <c r="W1352" s="257"/>
    </row>
    <row r="1353" spans="1:23" s="256" customFormat="1" ht="12.75">
      <c r="A1353" s="257"/>
      <c r="B1353" s="260"/>
      <c r="F1353" s="269"/>
      <c r="N1353" s="257"/>
      <c r="W1353" s="257"/>
    </row>
    <row r="1354" spans="1:23" s="256" customFormat="1" ht="12.75">
      <c r="A1354" s="257"/>
      <c r="B1354" s="260"/>
      <c r="F1354" s="269"/>
      <c r="N1354" s="257"/>
      <c r="W1354" s="257"/>
    </row>
    <row r="1355" spans="1:23" s="256" customFormat="1" ht="12.75">
      <c r="A1355" s="257"/>
      <c r="B1355" s="260"/>
      <c r="F1355" s="269"/>
      <c r="N1355" s="257"/>
      <c r="W1355" s="257"/>
    </row>
    <row r="1356" spans="1:23" s="256" customFormat="1" ht="12.75">
      <c r="A1356" s="257"/>
      <c r="B1356" s="260"/>
      <c r="F1356" s="269"/>
      <c r="N1356" s="257"/>
      <c r="W1356" s="257"/>
    </row>
    <row r="1357" spans="1:23" s="256" customFormat="1" ht="12.75">
      <c r="A1357" s="257"/>
      <c r="B1357" s="260"/>
      <c r="F1357" s="269"/>
      <c r="N1357" s="257"/>
      <c r="W1357" s="257"/>
    </row>
    <row r="1358" spans="1:23" s="256" customFormat="1" ht="12.75">
      <c r="A1358" s="257"/>
      <c r="B1358" s="260"/>
      <c r="F1358" s="269"/>
      <c r="N1358" s="257"/>
      <c r="W1358" s="257"/>
    </row>
    <row r="1359" spans="1:23" s="256" customFormat="1" ht="12.75">
      <c r="A1359" s="257"/>
      <c r="B1359" s="260"/>
      <c r="F1359" s="269"/>
      <c r="N1359" s="257"/>
      <c r="W1359" s="257"/>
    </row>
    <row r="1360" spans="1:23" s="256" customFormat="1" ht="12.75">
      <c r="A1360" s="257"/>
      <c r="B1360" s="260"/>
      <c r="F1360" s="269"/>
      <c r="N1360" s="257"/>
      <c r="W1360" s="257"/>
    </row>
    <row r="1361" spans="1:23" s="256" customFormat="1" ht="12.75">
      <c r="A1361" s="257"/>
      <c r="B1361" s="260"/>
      <c r="F1361" s="269"/>
      <c r="N1361" s="257"/>
      <c r="W1361" s="257"/>
    </row>
    <row r="1362" spans="1:23" s="256" customFormat="1" ht="12.75">
      <c r="A1362" s="257"/>
      <c r="B1362" s="260"/>
      <c r="F1362" s="269"/>
      <c r="N1362" s="257"/>
      <c r="W1362" s="257"/>
    </row>
    <row r="1363" spans="1:23" s="256" customFormat="1" ht="12.75">
      <c r="A1363" s="257"/>
      <c r="B1363" s="260"/>
      <c r="F1363" s="269"/>
      <c r="N1363" s="257"/>
      <c r="W1363" s="257"/>
    </row>
    <row r="1364" spans="1:23" s="256" customFormat="1" ht="12.75">
      <c r="A1364" s="257"/>
      <c r="B1364" s="260"/>
      <c r="F1364" s="269"/>
      <c r="N1364" s="257"/>
      <c r="W1364" s="257"/>
    </row>
    <row r="1365" spans="1:23" s="256" customFormat="1" ht="12.75">
      <c r="A1365" s="257"/>
      <c r="B1365" s="260"/>
      <c r="F1365" s="269"/>
      <c r="N1365" s="257"/>
      <c r="W1365" s="257"/>
    </row>
    <row r="1366" spans="1:23" s="256" customFormat="1" ht="12.75">
      <c r="A1366" s="257"/>
      <c r="B1366" s="260"/>
      <c r="F1366" s="269"/>
      <c r="N1366" s="257"/>
      <c r="W1366" s="257"/>
    </row>
    <row r="1367" spans="1:23" s="256" customFormat="1" ht="12.75">
      <c r="A1367" s="257"/>
      <c r="B1367" s="260"/>
      <c r="F1367" s="269"/>
      <c r="N1367" s="257"/>
      <c r="W1367" s="257"/>
    </row>
    <row r="1368" spans="1:23" s="256" customFormat="1" ht="12.75">
      <c r="A1368" s="257"/>
      <c r="B1368" s="260"/>
      <c r="F1368" s="269"/>
      <c r="N1368" s="257"/>
      <c r="W1368" s="257"/>
    </row>
    <row r="1369" spans="1:23" s="256" customFormat="1" ht="12.75">
      <c r="A1369" s="257"/>
      <c r="B1369" s="260"/>
      <c r="F1369" s="269"/>
      <c r="N1369" s="257"/>
      <c r="W1369" s="257"/>
    </row>
    <row r="1370" spans="1:23" s="256" customFormat="1" ht="12.75">
      <c r="A1370" s="257"/>
      <c r="B1370" s="260"/>
      <c r="F1370" s="269"/>
      <c r="N1370" s="257"/>
      <c r="W1370" s="257"/>
    </row>
    <row r="1371" spans="1:23" s="256" customFormat="1" ht="12.75">
      <c r="A1371" s="257"/>
      <c r="B1371" s="260"/>
      <c r="F1371" s="269"/>
      <c r="N1371" s="257"/>
      <c r="W1371" s="257"/>
    </row>
    <row r="1372" spans="1:23" s="256" customFormat="1" ht="12.75">
      <c r="A1372" s="257"/>
      <c r="B1372" s="260"/>
      <c r="F1372" s="269"/>
      <c r="N1372" s="257"/>
      <c r="W1372" s="257"/>
    </row>
    <row r="1373" spans="1:23" s="256" customFormat="1" ht="12.75">
      <c r="A1373" s="257"/>
      <c r="B1373" s="260"/>
      <c r="F1373" s="269"/>
      <c r="N1373" s="257"/>
      <c r="W1373" s="257"/>
    </row>
    <row r="1374" spans="1:23" s="256" customFormat="1" ht="12.75">
      <c r="A1374" s="257"/>
      <c r="B1374" s="260"/>
      <c r="F1374" s="269"/>
      <c r="N1374" s="257"/>
      <c r="W1374" s="257"/>
    </row>
    <row r="1375" spans="1:23" s="256" customFormat="1" ht="12.75">
      <c r="A1375" s="257"/>
      <c r="B1375" s="260"/>
      <c r="F1375" s="269"/>
      <c r="N1375" s="257"/>
      <c r="W1375" s="257"/>
    </row>
    <row r="1376" spans="1:23" s="256" customFormat="1" ht="12.75">
      <c r="A1376" s="257"/>
      <c r="B1376" s="260"/>
      <c r="F1376" s="269"/>
      <c r="N1376" s="257"/>
      <c r="W1376" s="257"/>
    </row>
    <row r="1377" spans="1:23" s="256" customFormat="1" ht="12.75">
      <c r="A1377" s="257"/>
      <c r="B1377" s="260"/>
      <c r="F1377" s="269"/>
      <c r="N1377" s="257"/>
      <c r="W1377" s="257"/>
    </row>
    <row r="1378" spans="1:23" s="256" customFormat="1" ht="12.75">
      <c r="A1378" s="257"/>
      <c r="B1378" s="260"/>
      <c r="F1378" s="269"/>
      <c r="N1378" s="257"/>
      <c r="W1378" s="257"/>
    </row>
    <row r="1379" spans="1:23" s="256" customFormat="1" ht="12.75">
      <c r="A1379" s="257"/>
      <c r="B1379" s="260"/>
      <c r="F1379" s="269"/>
      <c r="N1379" s="257"/>
      <c r="W1379" s="257"/>
    </row>
    <row r="1380" spans="1:23" s="256" customFormat="1" ht="12.75">
      <c r="A1380" s="257"/>
      <c r="B1380" s="260"/>
      <c r="F1380" s="269"/>
      <c r="N1380" s="257"/>
      <c r="W1380" s="257"/>
    </row>
    <row r="1381" spans="1:23" s="256" customFormat="1" ht="12.75">
      <c r="A1381" s="257"/>
      <c r="B1381" s="260"/>
      <c r="F1381" s="269"/>
      <c r="N1381" s="257"/>
      <c r="W1381" s="257"/>
    </row>
    <row r="1382" spans="1:23" s="256" customFormat="1" ht="12.75">
      <c r="A1382" s="257"/>
      <c r="B1382" s="260"/>
      <c r="F1382" s="269"/>
      <c r="N1382" s="257"/>
      <c r="W1382" s="257"/>
    </row>
    <row r="1383" spans="1:23" s="256" customFormat="1" ht="12.75">
      <c r="A1383" s="257"/>
      <c r="B1383" s="260"/>
      <c r="F1383" s="269"/>
      <c r="N1383" s="257"/>
      <c r="W1383" s="257"/>
    </row>
    <row r="1384" spans="1:23" s="256" customFormat="1" ht="12.75">
      <c r="A1384" s="257"/>
      <c r="B1384" s="260"/>
      <c r="F1384" s="269"/>
      <c r="N1384" s="257"/>
      <c r="W1384" s="257"/>
    </row>
    <row r="1385" spans="1:23" s="256" customFormat="1" ht="12.75">
      <c r="A1385" s="257"/>
      <c r="B1385" s="260"/>
      <c r="F1385" s="269"/>
      <c r="N1385" s="257"/>
      <c r="W1385" s="257"/>
    </row>
    <row r="1386" spans="1:23" s="256" customFormat="1" ht="12.75">
      <c r="A1386" s="257"/>
      <c r="B1386" s="260"/>
      <c r="F1386" s="269"/>
      <c r="N1386" s="257"/>
      <c r="W1386" s="257"/>
    </row>
    <row r="1387" spans="1:23" s="256" customFormat="1" ht="12.75">
      <c r="A1387" s="257"/>
      <c r="B1387" s="260"/>
      <c r="F1387" s="269"/>
      <c r="N1387" s="257"/>
      <c r="W1387" s="257"/>
    </row>
    <row r="1388" spans="1:23" s="256" customFormat="1" ht="12.75">
      <c r="A1388" s="257"/>
      <c r="B1388" s="260"/>
      <c r="F1388" s="269"/>
      <c r="N1388" s="257"/>
      <c r="W1388" s="257"/>
    </row>
    <row r="1389" spans="1:23" s="256" customFormat="1" ht="12.75">
      <c r="A1389" s="257"/>
      <c r="B1389" s="260"/>
      <c r="F1389" s="269"/>
      <c r="N1389" s="257"/>
      <c r="W1389" s="257"/>
    </row>
    <row r="1390" spans="1:23" s="256" customFormat="1" ht="12.75">
      <c r="A1390" s="257"/>
      <c r="B1390" s="260"/>
      <c r="F1390" s="269"/>
      <c r="N1390" s="257"/>
      <c r="W1390" s="257"/>
    </row>
    <row r="1391" spans="1:23" s="256" customFormat="1" ht="12.75">
      <c r="A1391" s="257"/>
      <c r="B1391" s="260"/>
      <c r="F1391" s="269"/>
      <c r="N1391" s="257"/>
      <c r="W1391" s="257"/>
    </row>
    <row r="1392" spans="1:23" s="256" customFormat="1" ht="12.75">
      <c r="A1392" s="257"/>
      <c r="B1392" s="260"/>
      <c r="F1392" s="269"/>
      <c r="N1392" s="257"/>
      <c r="W1392" s="257"/>
    </row>
    <row r="1393" spans="1:23" s="256" customFormat="1" ht="12.75">
      <c r="A1393" s="257"/>
      <c r="B1393" s="260"/>
      <c r="F1393" s="269"/>
      <c r="N1393" s="257"/>
      <c r="W1393" s="257"/>
    </row>
    <row r="1394" spans="1:23" s="256" customFormat="1" ht="12.75">
      <c r="A1394" s="257"/>
      <c r="B1394" s="260"/>
      <c r="F1394" s="269"/>
      <c r="N1394" s="257"/>
      <c r="W1394" s="257"/>
    </row>
    <row r="1395" spans="1:23" s="256" customFormat="1" ht="12.75">
      <c r="A1395" s="257"/>
      <c r="B1395" s="260"/>
      <c r="F1395" s="269"/>
      <c r="N1395" s="257"/>
      <c r="W1395" s="257"/>
    </row>
    <row r="1396" spans="1:23" s="256" customFormat="1" ht="12.75">
      <c r="A1396" s="257"/>
      <c r="B1396" s="260"/>
      <c r="F1396" s="269"/>
      <c r="N1396" s="257"/>
      <c r="W1396" s="257"/>
    </row>
    <row r="1397" spans="1:23" s="256" customFormat="1" ht="12.75">
      <c r="A1397" s="257"/>
      <c r="B1397" s="260"/>
      <c r="F1397" s="269"/>
      <c r="N1397" s="257"/>
      <c r="W1397" s="257"/>
    </row>
    <row r="1398" spans="1:23" s="256" customFormat="1" ht="12.75">
      <c r="A1398" s="257"/>
      <c r="B1398" s="260"/>
      <c r="F1398" s="269"/>
      <c r="N1398" s="257"/>
      <c r="W1398" s="257"/>
    </row>
    <row r="1399" spans="1:23" s="256" customFormat="1" ht="12.75">
      <c r="A1399" s="257"/>
      <c r="B1399" s="260"/>
      <c r="F1399" s="269"/>
      <c r="N1399" s="257"/>
      <c r="W1399" s="257"/>
    </row>
    <row r="1400" spans="1:23" s="256" customFormat="1" ht="12.75">
      <c r="A1400" s="257"/>
      <c r="B1400" s="260"/>
      <c r="F1400" s="269"/>
      <c r="N1400" s="257"/>
      <c r="W1400" s="257"/>
    </row>
    <row r="1401" spans="1:23" s="256" customFormat="1" ht="12.75">
      <c r="A1401" s="257"/>
      <c r="B1401" s="260"/>
      <c r="F1401" s="269"/>
      <c r="N1401" s="257"/>
      <c r="W1401" s="257"/>
    </row>
    <row r="1402" spans="1:23" s="256" customFormat="1" ht="12.75">
      <c r="A1402" s="257"/>
      <c r="B1402" s="260"/>
      <c r="F1402" s="269"/>
      <c r="N1402" s="257"/>
      <c r="W1402" s="257"/>
    </row>
    <row r="1403" spans="1:23" s="256" customFormat="1" ht="12.75">
      <c r="A1403" s="257"/>
      <c r="B1403" s="260"/>
      <c r="F1403" s="269"/>
      <c r="N1403" s="257"/>
      <c r="W1403" s="257"/>
    </row>
    <row r="1404" spans="1:23" s="256" customFormat="1" ht="12.75">
      <c r="A1404" s="257"/>
      <c r="B1404" s="260"/>
      <c r="F1404" s="269"/>
      <c r="N1404" s="257"/>
      <c r="W1404" s="257"/>
    </row>
    <row r="1405" spans="1:23" s="256" customFormat="1" ht="12.75">
      <c r="A1405" s="257"/>
      <c r="B1405" s="260"/>
      <c r="F1405" s="269"/>
      <c r="N1405" s="257"/>
      <c r="W1405" s="257"/>
    </row>
    <row r="1406" spans="1:23" s="256" customFormat="1" ht="12.75">
      <c r="A1406" s="257"/>
      <c r="B1406" s="260"/>
      <c r="F1406" s="269"/>
      <c r="N1406" s="257"/>
      <c r="W1406" s="257"/>
    </row>
    <row r="1407" spans="1:23" s="256" customFormat="1" ht="12.75">
      <c r="A1407" s="257"/>
      <c r="B1407" s="260"/>
      <c r="F1407" s="269"/>
      <c r="N1407" s="257"/>
      <c r="W1407" s="257"/>
    </row>
    <row r="1408" spans="1:23" s="256" customFormat="1" ht="12.75">
      <c r="A1408" s="257"/>
      <c r="B1408" s="260"/>
      <c r="F1408" s="269"/>
      <c r="N1408" s="257"/>
      <c r="W1408" s="257"/>
    </row>
    <row r="1409" spans="1:23" s="256" customFormat="1" ht="12.75">
      <c r="A1409" s="257"/>
      <c r="B1409" s="260"/>
      <c r="F1409" s="269"/>
      <c r="N1409" s="257"/>
      <c r="W1409" s="257"/>
    </row>
    <row r="1410" spans="1:23" s="256" customFormat="1" ht="12.75">
      <c r="A1410" s="257"/>
      <c r="B1410" s="260"/>
      <c r="F1410" s="269"/>
      <c r="N1410" s="257"/>
      <c r="W1410" s="257"/>
    </row>
    <row r="1411" spans="1:23" s="256" customFormat="1" ht="12.75">
      <c r="A1411" s="257"/>
      <c r="B1411" s="260"/>
      <c r="F1411" s="269"/>
      <c r="N1411" s="257"/>
      <c r="W1411" s="257"/>
    </row>
    <row r="1412" spans="1:23" s="256" customFormat="1" ht="12.75">
      <c r="A1412" s="257"/>
      <c r="B1412" s="260"/>
      <c r="F1412" s="269"/>
      <c r="N1412" s="257"/>
      <c r="W1412" s="257"/>
    </row>
    <row r="1413" spans="1:23" s="256" customFormat="1" ht="12.75">
      <c r="A1413" s="257"/>
      <c r="B1413" s="260"/>
      <c r="F1413" s="269"/>
      <c r="N1413" s="257"/>
      <c r="W1413" s="257"/>
    </row>
    <row r="1414" spans="1:23" s="256" customFormat="1" ht="12.75">
      <c r="A1414" s="257"/>
      <c r="B1414" s="260"/>
      <c r="F1414" s="269"/>
      <c r="N1414" s="257"/>
      <c r="W1414" s="257"/>
    </row>
    <row r="1415" spans="1:23" s="256" customFormat="1" ht="12.75">
      <c r="A1415" s="257"/>
      <c r="B1415" s="260"/>
      <c r="F1415" s="269"/>
      <c r="N1415" s="257"/>
      <c r="W1415" s="257"/>
    </row>
    <row r="1416" spans="1:23" s="256" customFormat="1" ht="12.75">
      <c r="A1416" s="257"/>
      <c r="B1416" s="260"/>
      <c r="F1416" s="269"/>
      <c r="N1416" s="257"/>
      <c r="W1416" s="257"/>
    </row>
    <row r="1417" spans="1:23" s="256" customFormat="1" ht="12.75">
      <c r="A1417" s="257"/>
      <c r="B1417" s="260"/>
      <c r="F1417" s="269"/>
      <c r="N1417" s="257"/>
      <c r="W1417" s="257"/>
    </row>
    <row r="1418" spans="1:23" s="256" customFormat="1" ht="12.75">
      <c r="A1418" s="257"/>
      <c r="B1418" s="260"/>
      <c r="F1418" s="269"/>
      <c r="N1418" s="257"/>
      <c r="W1418" s="257"/>
    </row>
    <row r="1419" spans="1:23" s="256" customFormat="1" ht="12.75">
      <c r="A1419" s="257"/>
      <c r="B1419" s="260"/>
      <c r="F1419" s="269"/>
      <c r="N1419" s="257"/>
      <c r="W1419" s="257"/>
    </row>
    <row r="1420" spans="1:23" s="256" customFormat="1" ht="12.75">
      <c r="A1420" s="257"/>
      <c r="B1420" s="260"/>
      <c r="F1420" s="269"/>
      <c r="N1420" s="257"/>
      <c r="W1420" s="257"/>
    </row>
    <row r="1421" spans="1:23" s="256" customFormat="1" ht="12.75">
      <c r="A1421" s="257"/>
      <c r="B1421" s="260"/>
      <c r="F1421" s="269"/>
      <c r="N1421" s="257"/>
      <c r="W1421" s="257"/>
    </row>
    <row r="1422" spans="1:23" s="256" customFormat="1" ht="12.75">
      <c r="A1422" s="257"/>
      <c r="B1422" s="260"/>
      <c r="F1422" s="269"/>
      <c r="N1422" s="257"/>
      <c r="W1422" s="257"/>
    </row>
    <row r="1423" spans="1:23" s="256" customFormat="1" ht="12.75">
      <c r="A1423" s="257"/>
      <c r="B1423" s="260"/>
      <c r="F1423" s="269"/>
      <c r="N1423" s="257"/>
      <c r="W1423" s="257"/>
    </row>
    <row r="1424" spans="1:23" s="256" customFormat="1" ht="12.75">
      <c r="A1424" s="257"/>
      <c r="B1424" s="260"/>
      <c r="F1424" s="269"/>
      <c r="N1424" s="257"/>
      <c r="W1424" s="257"/>
    </row>
    <row r="1425" spans="1:23" s="256" customFormat="1" ht="12.75">
      <c r="A1425" s="257"/>
      <c r="B1425" s="260"/>
      <c r="F1425" s="269"/>
      <c r="N1425" s="257"/>
      <c r="W1425" s="257"/>
    </row>
    <row r="1426" spans="1:23" s="256" customFormat="1" ht="12.75">
      <c r="A1426" s="257"/>
      <c r="B1426" s="260"/>
      <c r="F1426" s="269"/>
      <c r="N1426" s="257"/>
      <c r="W1426" s="257"/>
    </row>
    <row r="1427" spans="1:23" s="256" customFormat="1" ht="12.75">
      <c r="A1427" s="257"/>
      <c r="B1427" s="260"/>
      <c r="F1427" s="269"/>
      <c r="N1427" s="257"/>
      <c r="W1427" s="257"/>
    </row>
    <row r="1428" spans="1:23" s="256" customFormat="1" ht="12.75">
      <c r="A1428" s="257"/>
      <c r="B1428" s="260"/>
      <c r="F1428" s="269"/>
      <c r="N1428" s="257"/>
      <c r="W1428" s="257"/>
    </row>
    <row r="1429" spans="1:23" s="256" customFormat="1" ht="12.75">
      <c r="A1429" s="257"/>
      <c r="B1429" s="260"/>
      <c r="F1429" s="269"/>
      <c r="N1429" s="257"/>
      <c r="W1429" s="257"/>
    </row>
    <row r="1430" spans="1:23" s="256" customFormat="1" ht="12.75">
      <c r="A1430" s="257"/>
      <c r="B1430" s="260"/>
      <c r="F1430" s="269"/>
      <c r="N1430" s="257"/>
      <c r="W1430" s="257"/>
    </row>
    <row r="1431" spans="1:23" s="256" customFormat="1" ht="12.75">
      <c r="A1431" s="257"/>
      <c r="B1431" s="260"/>
      <c r="F1431" s="269"/>
      <c r="N1431" s="257"/>
      <c r="W1431" s="257"/>
    </row>
    <row r="1432" spans="1:23" s="256" customFormat="1" ht="12.75">
      <c r="A1432" s="257"/>
      <c r="B1432" s="260"/>
      <c r="F1432" s="269"/>
      <c r="N1432" s="257"/>
      <c r="W1432" s="257"/>
    </row>
    <row r="1433" spans="1:23" s="256" customFormat="1" ht="12.75">
      <c r="A1433" s="257"/>
      <c r="B1433" s="260"/>
      <c r="F1433" s="269"/>
      <c r="N1433" s="257"/>
      <c r="W1433" s="257"/>
    </row>
    <row r="1434" spans="1:23" s="256" customFormat="1" ht="12.75">
      <c r="A1434" s="257"/>
      <c r="B1434" s="260"/>
      <c r="F1434" s="269"/>
      <c r="N1434" s="257"/>
      <c r="W1434" s="257"/>
    </row>
    <row r="1435" spans="1:23" s="256" customFormat="1" ht="12.75">
      <c r="A1435" s="257"/>
      <c r="B1435" s="260"/>
      <c r="F1435" s="269"/>
      <c r="N1435" s="257"/>
      <c r="W1435" s="257"/>
    </row>
    <row r="1436" spans="1:23" s="256" customFormat="1" ht="12.75">
      <c r="A1436" s="257"/>
      <c r="B1436" s="260"/>
      <c r="F1436" s="269"/>
      <c r="N1436" s="257"/>
      <c r="W1436" s="257"/>
    </row>
    <row r="1437" spans="1:23" s="256" customFormat="1" ht="12.75">
      <c r="A1437" s="257"/>
      <c r="B1437" s="260"/>
      <c r="F1437" s="269"/>
      <c r="N1437" s="257"/>
      <c r="W1437" s="257"/>
    </row>
    <row r="1438" spans="1:23" s="256" customFormat="1" ht="12.75">
      <c r="A1438" s="257"/>
      <c r="B1438" s="260"/>
      <c r="F1438" s="269"/>
      <c r="N1438" s="257"/>
      <c r="W1438" s="257"/>
    </row>
    <row r="1439" spans="1:23" s="256" customFormat="1" ht="12.75">
      <c r="A1439" s="257"/>
      <c r="B1439" s="260"/>
      <c r="F1439" s="269"/>
      <c r="N1439" s="257"/>
      <c r="W1439" s="257"/>
    </row>
    <row r="1440" spans="1:23" s="256" customFormat="1" ht="12.75">
      <c r="A1440" s="257"/>
      <c r="B1440" s="260"/>
      <c r="F1440" s="269"/>
      <c r="N1440" s="257"/>
      <c r="W1440" s="257"/>
    </row>
    <row r="1441" spans="1:23" s="256" customFormat="1" ht="12.75">
      <c r="A1441" s="257"/>
      <c r="B1441" s="260"/>
      <c r="F1441" s="269"/>
      <c r="N1441" s="257"/>
      <c r="W1441" s="257"/>
    </row>
    <row r="1442" spans="1:23" s="256" customFormat="1" ht="12.75">
      <c r="A1442" s="257"/>
      <c r="B1442" s="260"/>
      <c r="F1442" s="269"/>
      <c r="N1442" s="257"/>
      <c r="W1442" s="257"/>
    </row>
    <row r="1443" spans="1:23" s="256" customFormat="1" ht="12.75">
      <c r="A1443" s="257"/>
      <c r="B1443" s="260"/>
      <c r="F1443" s="269"/>
      <c r="N1443" s="257"/>
      <c r="W1443" s="257"/>
    </row>
    <row r="1444" spans="1:23" s="256" customFormat="1" ht="12.75">
      <c r="A1444" s="257"/>
      <c r="B1444" s="260"/>
      <c r="F1444" s="269"/>
      <c r="N1444" s="257"/>
      <c r="W1444" s="257"/>
    </row>
    <row r="1445" spans="1:23" s="256" customFormat="1" ht="12.75">
      <c r="A1445" s="257"/>
      <c r="B1445" s="260"/>
      <c r="F1445" s="269"/>
      <c r="N1445" s="257"/>
      <c r="W1445" s="257"/>
    </row>
    <row r="1446" spans="1:23" s="256" customFormat="1" ht="12.75">
      <c r="A1446" s="257"/>
      <c r="B1446" s="260"/>
      <c r="F1446" s="269"/>
      <c r="N1446" s="257"/>
      <c r="W1446" s="257"/>
    </row>
    <row r="1447" spans="1:23" s="256" customFormat="1" ht="12.75">
      <c r="A1447" s="257"/>
      <c r="B1447" s="260"/>
      <c r="F1447" s="269"/>
      <c r="N1447" s="257"/>
      <c r="W1447" s="257"/>
    </row>
    <row r="1448" spans="1:23" s="256" customFormat="1" ht="12.75">
      <c r="A1448" s="257"/>
      <c r="B1448" s="260"/>
      <c r="F1448" s="269"/>
      <c r="N1448" s="257"/>
      <c r="W1448" s="257"/>
    </row>
    <row r="1449" spans="1:23" s="256" customFormat="1" ht="12.75">
      <c r="A1449" s="257"/>
      <c r="B1449" s="260"/>
      <c r="F1449" s="269"/>
      <c r="N1449" s="257"/>
      <c r="W1449" s="257"/>
    </row>
    <row r="1450" spans="1:23" s="256" customFormat="1" ht="12.75">
      <c r="A1450" s="257"/>
      <c r="B1450" s="260"/>
      <c r="F1450" s="269"/>
      <c r="N1450" s="257"/>
      <c r="W1450" s="257"/>
    </row>
    <row r="1451" spans="1:23" s="256" customFormat="1" ht="12.75">
      <c r="A1451" s="257"/>
      <c r="B1451" s="260"/>
      <c r="F1451" s="269"/>
      <c r="N1451" s="257"/>
      <c r="W1451" s="257"/>
    </row>
    <row r="1452" spans="1:23" s="256" customFormat="1" ht="12.75">
      <c r="A1452" s="257"/>
      <c r="B1452" s="260"/>
      <c r="F1452" s="269"/>
      <c r="N1452" s="257"/>
      <c r="W1452" s="257"/>
    </row>
    <row r="1453" spans="1:23" s="256" customFormat="1" ht="12.75">
      <c r="A1453" s="257"/>
      <c r="B1453" s="260"/>
      <c r="F1453" s="269"/>
      <c r="N1453" s="257"/>
      <c r="W1453" s="257"/>
    </row>
    <row r="1454" spans="1:23" s="256" customFormat="1" ht="12.75">
      <c r="A1454" s="257"/>
      <c r="B1454" s="260"/>
      <c r="F1454" s="269"/>
      <c r="N1454" s="257"/>
      <c r="W1454" s="257"/>
    </row>
    <row r="1455" spans="1:23" s="256" customFormat="1" ht="12.75">
      <c r="A1455" s="257"/>
      <c r="B1455" s="260"/>
      <c r="F1455" s="269"/>
      <c r="N1455" s="257"/>
      <c r="W1455" s="257"/>
    </row>
    <row r="1456" spans="1:23" s="256" customFormat="1" ht="12.75">
      <c r="A1456" s="257"/>
      <c r="B1456" s="260"/>
      <c r="F1456" s="269"/>
      <c r="N1456" s="257"/>
      <c r="W1456" s="257"/>
    </row>
    <row r="1457" spans="1:23" s="256" customFormat="1" ht="12.75">
      <c r="A1457" s="257"/>
      <c r="B1457" s="260"/>
      <c r="F1457" s="269"/>
      <c r="N1457" s="257"/>
      <c r="W1457" s="257"/>
    </row>
    <row r="1458" spans="1:23" s="256" customFormat="1" ht="12.75">
      <c r="A1458" s="257"/>
      <c r="B1458" s="260"/>
      <c r="F1458" s="269"/>
      <c r="N1458" s="257"/>
      <c r="W1458" s="257"/>
    </row>
    <row r="1459" spans="1:23" s="256" customFormat="1" ht="12.75">
      <c r="A1459" s="257"/>
      <c r="B1459" s="260"/>
      <c r="F1459" s="269"/>
      <c r="N1459" s="257"/>
      <c r="W1459" s="257"/>
    </row>
    <row r="1460" spans="1:23" s="256" customFormat="1" ht="12.75">
      <c r="A1460" s="257"/>
      <c r="B1460" s="260"/>
      <c r="F1460" s="269"/>
      <c r="N1460" s="257"/>
      <c r="W1460" s="257"/>
    </row>
    <row r="1461" spans="1:23" s="256" customFormat="1" ht="12.75">
      <c r="A1461" s="257"/>
      <c r="B1461" s="260"/>
      <c r="F1461" s="269"/>
      <c r="N1461" s="257"/>
      <c r="W1461" s="257"/>
    </row>
    <row r="1462" spans="1:23" s="256" customFormat="1" ht="12.75">
      <c r="A1462" s="257"/>
      <c r="B1462" s="260"/>
      <c r="F1462" s="269"/>
      <c r="N1462" s="257"/>
      <c r="W1462" s="257"/>
    </row>
    <row r="1463" spans="1:23" s="256" customFormat="1" ht="12.75">
      <c r="A1463" s="257"/>
      <c r="B1463" s="260"/>
      <c r="F1463" s="269"/>
      <c r="N1463" s="257"/>
      <c r="W1463" s="257"/>
    </row>
    <row r="1464" spans="1:23" s="256" customFormat="1" ht="12.75">
      <c r="A1464" s="257"/>
      <c r="B1464" s="260"/>
      <c r="F1464" s="269"/>
      <c r="N1464" s="257"/>
      <c r="W1464" s="257"/>
    </row>
    <row r="1465" spans="1:23" s="256" customFormat="1" ht="12.75">
      <c r="A1465" s="257"/>
      <c r="B1465" s="260"/>
      <c r="F1465" s="269"/>
      <c r="N1465" s="257"/>
      <c r="W1465" s="257"/>
    </row>
    <row r="1466" spans="1:23" s="256" customFormat="1" ht="12.75">
      <c r="A1466" s="257"/>
      <c r="B1466" s="260"/>
      <c r="F1466" s="269"/>
      <c r="N1466" s="257"/>
      <c r="W1466" s="257"/>
    </row>
    <row r="1467" spans="1:23" s="256" customFormat="1" ht="12.75">
      <c r="A1467" s="257"/>
      <c r="B1467" s="260"/>
      <c r="F1467" s="269"/>
      <c r="N1467" s="257"/>
      <c r="W1467" s="257"/>
    </row>
    <row r="1468" spans="1:23" s="256" customFormat="1" ht="12.75">
      <c r="A1468" s="257"/>
      <c r="B1468" s="260"/>
      <c r="F1468" s="269"/>
      <c r="N1468" s="257"/>
      <c r="W1468" s="257"/>
    </row>
    <row r="1469" spans="1:23" s="256" customFormat="1" ht="12.75">
      <c r="A1469" s="257"/>
      <c r="B1469" s="260"/>
      <c r="F1469" s="269"/>
      <c r="N1469" s="257"/>
      <c r="W1469" s="257"/>
    </row>
    <row r="1470" spans="1:23" s="256" customFormat="1" ht="12.75">
      <c r="A1470" s="257"/>
      <c r="B1470" s="260"/>
      <c r="F1470" s="269"/>
      <c r="N1470" s="257"/>
      <c r="W1470" s="257"/>
    </row>
    <row r="1471" spans="1:23" s="256" customFormat="1" ht="12.75">
      <c r="A1471" s="257"/>
      <c r="B1471" s="260"/>
      <c r="F1471" s="269"/>
      <c r="N1471" s="257"/>
      <c r="W1471" s="257"/>
    </row>
    <row r="1472" spans="1:23" s="256" customFormat="1" ht="12.75">
      <c r="A1472" s="257"/>
      <c r="B1472" s="260"/>
      <c r="F1472" s="269"/>
      <c r="N1472" s="257"/>
      <c r="W1472" s="257"/>
    </row>
    <row r="1473" spans="1:23" s="256" customFormat="1" ht="12.75">
      <c r="A1473" s="257"/>
      <c r="B1473" s="260"/>
      <c r="F1473" s="269"/>
      <c r="N1473" s="257"/>
      <c r="W1473" s="257"/>
    </row>
    <row r="1474" spans="1:23" s="256" customFormat="1" ht="12.75">
      <c r="A1474" s="257"/>
      <c r="B1474" s="260"/>
      <c r="F1474" s="269"/>
      <c r="N1474" s="257"/>
      <c r="W1474" s="257"/>
    </row>
    <row r="1475" spans="1:23" s="256" customFormat="1" ht="12.75">
      <c r="A1475" s="257"/>
      <c r="B1475" s="260"/>
      <c r="F1475" s="269"/>
      <c r="N1475" s="257"/>
      <c r="W1475" s="257"/>
    </row>
    <row r="1476" spans="1:23" s="256" customFormat="1" ht="12.75">
      <c r="A1476" s="257"/>
      <c r="B1476" s="260"/>
      <c r="F1476" s="269"/>
      <c r="N1476" s="257"/>
      <c r="W1476" s="257"/>
    </row>
    <row r="1477" spans="1:23" s="256" customFormat="1" ht="12.75">
      <c r="A1477" s="257"/>
      <c r="B1477" s="260"/>
      <c r="F1477" s="269"/>
      <c r="N1477" s="257"/>
      <c r="W1477" s="257"/>
    </row>
    <row r="1478" spans="1:23" s="256" customFormat="1" ht="12.75">
      <c r="A1478" s="257"/>
      <c r="B1478" s="260"/>
      <c r="F1478" s="269"/>
      <c r="N1478" s="257"/>
      <c r="W1478" s="257"/>
    </row>
    <row r="1479" spans="1:23" s="256" customFormat="1" ht="12.75">
      <c r="A1479" s="257"/>
      <c r="B1479" s="260"/>
      <c r="F1479" s="269"/>
      <c r="N1479" s="257"/>
      <c r="W1479" s="257"/>
    </row>
    <row r="1480" spans="1:23" s="256" customFormat="1" ht="12.75">
      <c r="A1480" s="257"/>
      <c r="B1480" s="260"/>
      <c r="F1480" s="269"/>
      <c r="N1480" s="257"/>
      <c r="W1480" s="257"/>
    </row>
    <row r="1481" spans="1:23" s="256" customFormat="1" ht="12.75">
      <c r="A1481" s="257"/>
      <c r="B1481" s="260"/>
      <c r="F1481" s="269"/>
      <c r="N1481" s="257"/>
      <c r="W1481" s="257"/>
    </row>
    <row r="1482" spans="1:23" s="256" customFormat="1" ht="12.75">
      <c r="A1482" s="257"/>
      <c r="B1482" s="260"/>
      <c r="F1482" s="269"/>
      <c r="N1482" s="257"/>
      <c r="W1482" s="257"/>
    </row>
    <row r="1483" spans="1:23" s="256" customFormat="1" ht="12.75">
      <c r="A1483" s="257"/>
      <c r="B1483" s="260"/>
      <c r="F1483" s="269"/>
      <c r="N1483" s="257"/>
      <c r="W1483" s="257"/>
    </row>
    <row r="1484" spans="1:23" s="256" customFormat="1" ht="12.75">
      <c r="A1484" s="257"/>
      <c r="B1484" s="260"/>
      <c r="F1484" s="269"/>
      <c r="N1484" s="257"/>
      <c r="W1484" s="257"/>
    </row>
    <row r="1485" spans="1:23" s="256" customFormat="1" ht="12.75">
      <c r="A1485" s="257"/>
      <c r="B1485" s="260"/>
      <c r="F1485" s="269"/>
      <c r="N1485" s="257"/>
      <c r="W1485" s="257"/>
    </row>
    <row r="1486" spans="1:23" s="256" customFormat="1" ht="12.75">
      <c r="A1486" s="257"/>
      <c r="B1486" s="260"/>
      <c r="F1486" s="269"/>
      <c r="N1486" s="257"/>
      <c r="W1486" s="257"/>
    </row>
    <row r="1487" spans="1:23" s="256" customFormat="1" ht="12.75">
      <c r="A1487" s="257"/>
      <c r="B1487" s="260"/>
      <c r="F1487" s="269"/>
      <c r="N1487" s="257"/>
      <c r="W1487" s="257"/>
    </row>
    <row r="1488" spans="1:23" s="256" customFormat="1" ht="12.75">
      <c r="A1488" s="257"/>
      <c r="B1488" s="260"/>
      <c r="F1488" s="269"/>
      <c r="N1488" s="257"/>
      <c r="W1488" s="257"/>
    </row>
    <row r="1489" spans="1:23" s="256" customFormat="1" ht="12.75">
      <c r="A1489" s="257"/>
      <c r="B1489" s="260"/>
      <c r="F1489" s="269"/>
      <c r="N1489" s="257"/>
      <c r="W1489" s="257"/>
    </row>
    <row r="1490" spans="1:23" s="256" customFormat="1" ht="12.75">
      <c r="A1490" s="257"/>
      <c r="B1490" s="260"/>
      <c r="F1490" s="269"/>
      <c r="N1490" s="257"/>
      <c r="W1490" s="257"/>
    </row>
    <row r="1491" spans="1:23" s="256" customFormat="1" ht="12.75">
      <c r="A1491" s="257"/>
      <c r="B1491" s="260"/>
      <c r="F1491" s="269"/>
      <c r="N1491" s="257"/>
      <c r="W1491" s="257"/>
    </row>
    <row r="1492" spans="1:23" s="256" customFormat="1" ht="12.75">
      <c r="A1492" s="257"/>
      <c r="B1492" s="260"/>
      <c r="F1492" s="269"/>
      <c r="N1492" s="257"/>
      <c r="W1492" s="257"/>
    </row>
    <row r="1493" spans="1:23" s="256" customFormat="1" ht="12.75">
      <c r="A1493" s="257"/>
      <c r="B1493" s="260"/>
      <c r="F1493" s="269"/>
      <c r="N1493" s="257"/>
      <c r="W1493" s="257"/>
    </row>
    <row r="1494" spans="1:23" s="256" customFormat="1" ht="12.75">
      <c r="A1494" s="257"/>
      <c r="B1494" s="260"/>
      <c r="F1494" s="269"/>
      <c r="N1494" s="257"/>
      <c r="W1494" s="257"/>
    </row>
    <row r="1495" spans="1:23" s="256" customFormat="1" ht="12.75">
      <c r="A1495" s="257"/>
      <c r="B1495" s="260"/>
      <c r="F1495" s="269"/>
      <c r="N1495" s="257"/>
      <c r="W1495" s="257"/>
    </row>
    <row r="1496" spans="1:23" s="256" customFormat="1" ht="12.75">
      <c r="A1496" s="257"/>
      <c r="B1496" s="260"/>
      <c r="F1496" s="269"/>
      <c r="N1496" s="257"/>
      <c r="W1496" s="257"/>
    </row>
    <row r="1497" spans="1:23" s="256" customFormat="1" ht="12.75">
      <c r="A1497" s="257"/>
      <c r="B1497" s="260"/>
      <c r="F1497" s="269"/>
      <c r="N1497" s="257"/>
      <c r="W1497" s="257"/>
    </row>
    <row r="1498" spans="1:23" s="256" customFormat="1" ht="12.75">
      <c r="A1498" s="257"/>
      <c r="B1498" s="260"/>
      <c r="F1498" s="269"/>
      <c r="N1498" s="257"/>
      <c r="W1498" s="257"/>
    </row>
    <row r="1499" spans="1:23" s="256" customFormat="1" ht="12.75">
      <c r="A1499" s="257"/>
      <c r="B1499" s="260"/>
      <c r="F1499" s="269"/>
      <c r="N1499" s="257"/>
      <c r="W1499" s="257"/>
    </row>
    <row r="1500" spans="1:23" s="256" customFormat="1" ht="12.75">
      <c r="A1500" s="257"/>
      <c r="B1500" s="260"/>
      <c r="F1500" s="269"/>
      <c r="N1500" s="257"/>
      <c r="W1500" s="257"/>
    </row>
    <row r="1501" spans="1:23" s="256" customFormat="1" ht="12.75">
      <c r="A1501" s="257"/>
      <c r="B1501" s="260"/>
      <c r="F1501" s="269"/>
      <c r="N1501" s="257"/>
      <c r="W1501" s="257"/>
    </row>
    <row r="1502" spans="1:23" s="256" customFormat="1" ht="12.75">
      <c r="A1502" s="257"/>
      <c r="B1502" s="260"/>
      <c r="F1502" s="269"/>
      <c r="N1502" s="257"/>
      <c r="W1502" s="257"/>
    </row>
    <row r="1503" spans="1:23" s="256" customFormat="1" ht="12.75">
      <c r="A1503" s="257"/>
      <c r="B1503" s="260"/>
      <c r="F1503" s="269"/>
      <c r="N1503" s="257"/>
      <c r="W1503" s="257"/>
    </row>
    <row r="1504" spans="1:23" s="256" customFormat="1" ht="12.75">
      <c r="A1504" s="257"/>
      <c r="B1504" s="260"/>
      <c r="F1504" s="269"/>
      <c r="N1504" s="257"/>
      <c r="W1504" s="257"/>
    </row>
    <row r="1505" spans="1:23" s="256" customFormat="1" ht="12.75">
      <c r="A1505" s="257"/>
      <c r="B1505" s="260"/>
      <c r="F1505" s="269"/>
      <c r="N1505" s="257"/>
      <c r="W1505" s="257"/>
    </row>
    <row r="1506" spans="1:23" s="256" customFormat="1" ht="12.75">
      <c r="A1506" s="257"/>
      <c r="B1506" s="260"/>
      <c r="F1506" s="269"/>
      <c r="N1506" s="257"/>
      <c r="W1506" s="257"/>
    </row>
    <row r="1507" spans="1:23" s="256" customFormat="1" ht="12.75">
      <c r="A1507" s="257"/>
      <c r="B1507" s="260"/>
      <c r="F1507" s="269"/>
      <c r="N1507" s="257"/>
      <c r="W1507" s="257"/>
    </row>
    <row r="1508" spans="1:23" s="256" customFormat="1" ht="12.75">
      <c r="A1508" s="257"/>
      <c r="B1508" s="260"/>
      <c r="F1508" s="269"/>
      <c r="N1508" s="257"/>
      <c r="W1508" s="257"/>
    </row>
    <row r="1509" spans="1:23" s="256" customFormat="1" ht="12.75">
      <c r="A1509" s="257"/>
      <c r="B1509" s="260"/>
      <c r="F1509" s="269"/>
      <c r="N1509" s="257"/>
      <c r="W1509" s="257"/>
    </row>
    <row r="1510" spans="1:23" s="256" customFormat="1" ht="12.75">
      <c r="A1510" s="257"/>
      <c r="B1510" s="260"/>
      <c r="F1510" s="269"/>
      <c r="N1510" s="257"/>
      <c r="W1510" s="257"/>
    </row>
    <row r="1511" spans="1:23" s="256" customFormat="1" ht="12.75">
      <c r="A1511" s="257"/>
      <c r="B1511" s="260"/>
      <c r="F1511" s="269"/>
      <c r="N1511" s="257"/>
      <c r="W1511" s="257"/>
    </row>
    <row r="1512" spans="1:23" s="256" customFormat="1" ht="12.75">
      <c r="A1512" s="257"/>
      <c r="B1512" s="260"/>
      <c r="F1512" s="269"/>
      <c r="N1512" s="257"/>
      <c r="W1512" s="257"/>
    </row>
    <row r="1513" spans="1:23" s="256" customFormat="1" ht="12.75">
      <c r="A1513" s="257"/>
      <c r="B1513" s="260"/>
      <c r="F1513" s="269"/>
      <c r="N1513" s="257"/>
      <c r="W1513" s="257"/>
    </row>
    <row r="1514" spans="1:23" s="256" customFormat="1" ht="12.75">
      <c r="A1514" s="257"/>
      <c r="B1514" s="260"/>
      <c r="F1514" s="269"/>
      <c r="N1514" s="257"/>
      <c r="W1514" s="257"/>
    </row>
    <row r="1515" spans="1:23" s="256" customFormat="1" ht="12.75">
      <c r="A1515" s="257"/>
      <c r="B1515" s="260"/>
      <c r="F1515" s="269"/>
      <c r="N1515" s="257"/>
      <c r="W1515" s="257"/>
    </row>
    <row r="1516" spans="1:23" s="256" customFormat="1" ht="12.75">
      <c r="A1516" s="257"/>
      <c r="B1516" s="260"/>
      <c r="F1516" s="269"/>
      <c r="N1516" s="257"/>
      <c r="W1516" s="257"/>
    </row>
    <row r="1517" spans="1:23" s="256" customFormat="1" ht="12.75">
      <c r="A1517" s="257"/>
      <c r="B1517" s="260"/>
      <c r="F1517" s="269"/>
      <c r="N1517" s="257"/>
      <c r="W1517" s="257"/>
    </row>
    <row r="1518" spans="1:23" s="256" customFormat="1" ht="12.75">
      <c r="A1518" s="257"/>
      <c r="B1518" s="260"/>
      <c r="F1518" s="269"/>
      <c r="N1518" s="257"/>
      <c r="W1518" s="257"/>
    </row>
    <row r="1519" spans="1:23" s="256" customFormat="1" ht="12.75">
      <c r="A1519" s="257"/>
      <c r="B1519" s="260"/>
      <c r="F1519" s="269"/>
      <c r="N1519" s="257"/>
      <c r="W1519" s="257"/>
    </row>
    <row r="1520" spans="1:23" s="256" customFormat="1" ht="12.75">
      <c r="A1520" s="257"/>
      <c r="B1520" s="260"/>
      <c r="F1520" s="269"/>
      <c r="N1520" s="257"/>
      <c r="W1520" s="257"/>
    </row>
    <row r="1521" spans="1:23" s="256" customFormat="1" ht="12.75">
      <c r="A1521" s="257"/>
      <c r="B1521" s="260"/>
      <c r="F1521" s="269"/>
      <c r="N1521" s="257"/>
      <c r="W1521" s="257"/>
    </row>
    <row r="1522" spans="1:23" s="256" customFormat="1" ht="12.75">
      <c r="A1522" s="257"/>
      <c r="B1522" s="260"/>
      <c r="F1522" s="269"/>
      <c r="N1522" s="257"/>
      <c r="W1522" s="257"/>
    </row>
    <row r="1523" spans="1:23" s="256" customFormat="1" ht="12.75">
      <c r="A1523" s="257"/>
      <c r="B1523" s="260"/>
      <c r="F1523" s="269"/>
      <c r="N1523" s="257"/>
      <c r="W1523" s="257"/>
    </row>
    <row r="1524" spans="1:23" s="256" customFormat="1" ht="12.75">
      <c r="A1524" s="257"/>
      <c r="B1524" s="260"/>
      <c r="F1524" s="269"/>
      <c r="N1524" s="257"/>
      <c r="W1524" s="257"/>
    </row>
    <row r="1525" spans="1:23" s="256" customFormat="1" ht="12.75">
      <c r="A1525" s="257"/>
      <c r="B1525" s="260"/>
      <c r="F1525" s="269"/>
      <c r="N1525" s="257"/>
      <c r="W1525" s="257"/>
    </row>
    <row r="1526" spans="1:23" s="256" customFormat="1" ht="12.75">
      <c r="A1526" s="257"/>
      <c r="B1526" s="260"/>
      <c r="F1526" s="269"/>
      <c r="N1526" s="257"/>
      <c r="W1526" s="257"/>
    </row>
    <row r="1527" spans="1:23" s="256" customFormat="1" ht="12.75">
      <c r="A1527" s="257"/>
      <c r="B1527" s="260"/>
      <c r="F1527" s="269"/>
      <c r="N1527" s="257"/>
      <c r="W1527" s="257"/>
    </row>
    <row r="1528" spans="1:23" s="256" customFormat="1" ht="12.75">
      <c r="A1528" s="257"/>
      <c r="B1528" s="260"/>
      <c r="F1528" s="269"/>
      <c r="N1528" s="257"/>
      <c r="W1528" s="257"/>
    </row>
    <row r="1529" spans="1:23" s="256" customFormat="1" ht="12.75">
      <c r="A1529" s="257"/>
      <c r="B1529" s="260"/>
      <c r="F1529" s="269"/>
      <c r="N1529" s="257"/>
      <c r="W1529" s="257"/>
    </row>
    <row r="1530" spans="1:23" s="256" customFormat="1" ht="12.75">
      <c r="A1530" s="257"/>
      <c r="B1530" s="260"/>
      <c r="F1530" s="269"/>
      <c r="N1530" s="257"/>
      <c r="W1530" s="257"/>
    </row>
    <row r="1531" spans="1:23" s="256" customFormat="1" ht="12.75">
      <c r="A1531" s="257"/>
      <c r="B1531" s="260"/>
      <c r="F1531" s="269"/>
      <c r="N1531" s="257"/>
      <c r="W1531" s="257"/>
    </row>
    <row r="1532" spans="1:23" s="256" customFormat="1" ht="12.75">
      <c r="A1532" s="257"/>
      <c r="B1532" s="260"/>
      <c r="F1532" s="269"/>
      <c r="N1532" s="257"/>
      <c r="W1532" s="257"/>
    </row>
    <row r="1533" spans="1:23" s="256" customFormat="1" ht="12.75">
      <c r="A1533" s="257"/>
      <c r="B1533" s="260"/>
      <c r="F1533" s="269"/>
      <c r="N1533" s="257"/>
      <c r="W1533" s="257"/>
    </row>
    <row r="1534" spans="1:23" s="256" customFormat="1" ht="12.75">
      <c r="A1534" s="257"/>
      <c r="B1534" s="260"/>
      <c r="F1534" s="269"/>
      <c r="N1534" s="257"/>
      <c r="W1534" s="257"/>
    </row>
    <row r="1535" spans="1:23" s="256" customFormat="1" ht="12.75">
      <c r="A1535" s="257"/>
      <c r="B1535" s="260"/>
      <c r="F1535" s="269"/>
      <c r="N1535" s="257"/>
      <c r="W1535" s="257"/>
    </row>
    <row r="1536" spans="1:23" s="256" customFormat="1" ht="12.75">
      <c r="A1536" s="257"/>
      <c r="B1536" s="260"/>
      <c r="F1536" s="269"/>
      <c r="N1536" s="257"/>
      <c r="W1536" s="257"/>
    </row>
    <row r="1537" spans="1:23" s="256" customFormat="1" ht="12.75">
      <c r="A1537" s="257"/>
      <c r="B1537" s="260"/>
      <c r="F1537" s="269"/>
      <c r="N1537" s="257"/>
      <c r="W1537" s="257"/>
    </row>
    <row r="1538" spans="1:23" s="256" customFormat="1" ht="12.75">
      <c r="A1538" s="257"/>
      <c r="B1538" s="260"/>
      <c r="F1538" s="269"/>
      <c r="N1538" s="257"/>
      <c r="W1538" s="257"/>
    </row>
    <row r="1539" spans="1:23" s="256" customFormat="1" ht="12.75">
      <c r="A1539" s="257"/>
      <c r="B1539" s="260"/>
      <c r="F1539" s="269"/>
      <c r="N1539" s="257"/>
      <c r="W1539" s="257"/>
    </row>
    <row r="1540" spans="1:23" s="256" customFormat="1" ht="12.75">
      <c r="A1540" s="257"/>
      <c r="B1540" s="260"/>
      <c r="F1540" s="269"/>
      <c r="N1540" s="257"/>
      <c r="W1540" s="257"/>
    </row>
    <row r="1541" spans="1:23" s="256" customFormat="1" ht="12.75">
      <c r="A1541" s="257"/>
      <c r="B1541" s="260"/>
      <c r="F1541" s="269"/>
      <c r="N1541" s="257"/>
      <c r="W1541" s="257"/>
    </row>
    <row r="1542" spans="1:23" s="256" customFormat="1" ht="12.75">
      <c r="A1542" s="257"/>
      <c r="B1542" s="260"/>
      <c r="F1542" s="269"/>
      <c r="N1542" s="257"/>
      <c r="W1542" s="257"/>
    </row>
    <row r="1543" spans="1:23" s="256" customFormat="1" ht="12.75">
      <c r="A1543" s="257"/>
      <c r="B1543" s="260"/>
      <c r="F1543" s="269"/>
      <c r="N1543" s="257"/>
      <c r="W1543" s="257"/>
    </row>
    <row r="1544" spans="1:23" s="256" customFormat="1" ht="12.75">
      <c r="A1544" s="257"/>
      <c r="B1544" s="260"/>
      <c r="F1544" s="269"/>
      <c r="N1544" s="257"/>
      <c r="W1544" s="257"/>
    </row>
    <row r="1545" spans="1:23" s="256" customFormat="1" ht="12.75">
      <c r="A1545" s="257"/>
      <c r="B1545" s="260"/>
      <c r="F1545" s="269"/>
      <c r="N1545" s="257"/>
      <c r="W1545" s="257"/>
    </row>
    <row r="1546" spans="1:23" s="256" customFormat="1" ht="12.75">
      <c r="A1546" s="257"/>
      <c r="B1546" s="260"/>
      <c r="F1546" s="269"/>
      <c r="N1546" s="257"/>
      <c r="W1546" s="257"/>
    </row>
    <row r="1547" spans="1:23" s="256" customFormat="1" ht="12.75">
      <c r="A1547" s="257"/>
      <c r="B1547" s="260"/>
      <c r="F1547" s="269"/>
      <c r="N1547" s="257"/>
      <c r="W1547" s="257"/>
    </row>
    <row r="1548" spans="1:23" s="256" customFormat="1" ht="12.75">
      <c r="A1548" s="257"/>
      <c r="B1548" s="260"/>
      <c r="F1548" s="269"/>
      <c r="N1548" s="257"/>
      <c r="W1548" s="257"/>
    </row>
    <row r="1549" spans="1:23" s="256" customFormat="1" ht="12.75">
      <c r="A1549" s="257"/>
      <c r="B1549" s="260"/>
      <c r="F1549" s="269"/>
      <c r="N1549" s="257"/>
      <c r="W1549" s="257"/>
    </row>
    <row r="1550" spans="1:23" s="256" customFormat="1" ht="12.75">
      <c r="A1550" s="257"/>
      <c r="B1550" s="260"/>
      <c r="F1550" s="269"/>
      <c r="N1550" s="257"/>
      <c r="W1550" s="257"/>
    </row>
    <row r="1551" spans="1:23" s="256" customFormat="1" ht="12.75">
      <c r="A1551" s="257"/>
      <c r="B1551" s="260"/>
      <c r="F1551" s="269"/>
      <c r="N1551" s="257"/>
      <c r="W1551" s="257"/>
    </row>
    <row r="1552" spans="1:23" s="256" customFormat="1" ht="12.75">
      <c r="A1552" s="257"/>
      <c r="B1552" s="260"/>
      <c r="F1552" s="269"/>
      <c r="N1552" s="257"/>
      <c r="W1552" s="257"/>
    </row>
    <row r="1553" spans="1:23" s="256" customFormat="1" ht="12.75">
      <c r="A1553" s="257"/>
      <c r="B1553" s="260"/>
      <c r="F1553" s="269"/>
      <c r="N1553" s="257"/>
      <c r="W1553" s="257"/>
    </row>
    <row r="1554" spans="1:23" s="256" customFormat="1" ht="12.75">
      <c r="A1554" s="257"/>
      <c r="B1554" s="260"/>
      <c r="F1554" s="269"/>
      <c r="N1554" s="257"/>
      <c r="W1554" s="257"/>
    </row>
    <row r="1555" spans="1:23" s="256" customFormat="1" ht="12.75">
      <c r="A1555" s="257"/>
      <c r="B1555" s="260"/>
      <c r="F1555" s="269"/>
      <c r="N1555" s="257"/>
      <c r="W1555" s="257"/>
    </row>
    <row r="1556" spans="1:23" s="256" customFormat="1" ht="12.75">
      <c r="A1556" s="257"/>
      <c r="B1556" s="260"/>
      <c r="F1556" s="269"/>
      <c r="N1556" s="257"/>
      <c r="W1556" s="257"/>
    </row>
    <row r="1557" spans="1:23" s="256" customFormat="1" ht="12.75">
      <c r="A1557" s="257"/>
      <c r="B1557" s="260"/>
      <c r="F1557" s="269"/>
      <c r="N1557" s="257"/>
      <c r="W1557" s="257"/>
    </row>
    <row r="1558" spans="1:23" s="256" customFormat="1" ht="12.75">
      <c r="A1558" s="257"/>
      <c r="B1558" s="260"/>
      <c r="F1558" s="269"/>
      <c r="N1558" s="257"/>
      <c r="W1558" s="257"/>
    </row>
    <row r="1559" spans="1:23" s="256" customFormat="1" ht="12.75">
      <c r="A1559" s="257"/>
      <c r="B1559" s="260"/>
      <c r="F1559" s="269"/>
      <c r="N1559" s="257"/>
      <c r="W1559" s="257"/>
    </row>
    <row r="1560" spans="1:23" s="256" customFormat="1" ht="12.75">
      <c r="A1560" s="257"/>
      <c r="B1560" s="260"/>
      <c r="F1560" s="269"/>
      <c r="N1560" s="257"/>
      <c r="W1560" s="257"/>
    </row>
    <row r="1561" spans="1:23" s="256" customFormat="1" ht="12.75">
      <c r="A1561" s="257"/>
      <c r="B1561" s="260"/>
      <c r="F1561" s="269"/>
      <c r="N1561" s="257"/>
      <c r="W1561" s="257"/>
    </row>
    <row r="1562" spans="1:23" s="256" customFormat="1" ht="12.75">
      <c r="A1562" s="257"/>
      <c r="B1562" s="260"/>
      <c r="F1562" s="269"/>
      <c r="N1562" s="257"/>
      <c r="W1562" s="257"/>
    </row>
    <row r="1563" spans="1:23" s="256" customFormat="1" ht="12.75">
      <c r="A1563" s="257"/>
      <c r="B1563" s="260"/>
      <c r="F1563" s="269"/>
      <c r="N1563" s="257"/>
      <c r="W1563" s="257"/>
    </row>
    <row r="1564" spans="1:23" s="256" customFormat="1" ht="12.75">
      <c r="A1564" s="257"/>
      <c r="B1564" s="260"/>
      <c r="F1564" s="269"/>
      <c r="N1564" s="257"/>
      <c r="W1564" s="257"/>
    </row>
    <row r="1565" spans="1:23" s="256" customFormat="1" ht="12.75">
      <c r="A1565" s="257"/>
      <c r="B1565" s="260"/>
      <c r="F1565" s="269"/>
      <c r="N1565" s="257"/>
      <c r="W1565" s="257"/>
    </row>
    <row r="1566" spans="1:23" s="256" customFormat="1" ht="12.75">
      <c r="A1566" s="257"/>
      <c r="B1566" s="260"/>
      <c r="F1566" s="269"/>
      <c r="N1566" s="257"/>
      <c r="W1566" s="257"/>
    </row>
    <row r="1567" spans="1:23" s="256" customFormat="1" ht="12.75">
      <c r="A1567" s="257"/>
      <c r="B1567" s="260"/>
      <c r="F1567" s="269"/>
      <c r="N1567" s="257"/>
      <c r="W1567" s="257"/>
    </row>
    <row r="1568" spans="1:23" s="256" customFormat="1" ht="12.75">
      <c r="A1568" s="257"/>
      <c r="B1568" s="260"/>
      <c r="F1568" s="269"/>
      <c r="N1568" s="257"/>
      <c r="W1568" s="257"/>
    </row>
    <row r="1569" spans="1:23" s="256" customFormat="1" ht="12.75">
      <c r="A1569" s="257"/>
      <c r="B1569" s="260"/>
      <c r="F1569" s="269"/>
      <c r="N1569" s="257"/>
      <c r="W1569" s="257"/>
    </row>
    <row r="1570" spans="1:23" s="256" customFormat="1" ht="12.75">
      <c r="A1570" s="257"/>
      <c r="B1570" s="260"/>
      <c r="F1570" s="269"/>
      <c r="N1570" s="257"/>
      <c r="W1570" s="257"/>
    </row>
    <row r="1571" spans="1:23" s="256" customFormat="1" ht="12.75">
      <c r="A1571" s="257"/>
      <c r="B1571" s="260"/>
      <c r="F1571" s="269"/>
      <c r="N1571" s="257"/>
      <c r="W1571" s="257"/>
    </row>
    <row r="1572" spans="1:23" s="256" customFormat="1" ht="12.75">
      <c r="A1572" s="257"/>
      <c r="B1572" s="260"/>
      <c r="F1572" s="269"/>
      <c r="N1572" s="257"/>
      <c r="W1572" s="257"/>
    </row>
    <row r="1573" spans="1:23" s="256" customFormat="1" ht="12.75">
      <c r="A1573" s="257"/>
      <c r="B1573" s="260"/>
      <c r="F1573" s="269"/>
      <c r="N1573" s="257"/>
      <c r="W1573" s="257"/>
    </row>
    <row r="1574" spans="1:23" s="256" customFormat="1" ht="12.75">
      <c r="A1574" s="257"/>
      <c r="B1574" s="260"/>
      <c r="F1574" s="269"/>
      <c r="N1574" s="257"/>
      <c r="W1574" s="257"/>
    </row>
    <row r="1575" spans="1:23" s="256" customFormat="1" ht="12.75">
      <c r="A1575" s="257"/>
      <c r="B1575" s="260"/>
      <c r="F1575" s="269"/>
      <c r="N1575" s="257"/>
      <c r="W1575" s="257"/>
    </row>
    <row r="1576" spans="1:23" s="256" customFormat="1" ht="12.75">
      <c r="A1576" s="257"/>
      <c r="B1576" s="260"/>
      <c r="F1576" s="269"/>
      <c r="N1576" s="257"/>
      <c r="W1576" s="257"/>
    </row>
    <row r="1577" spans="1:23" s="256" customFormat="1" ht="12.75">
      <c r="A1577" s="257"/>
      <c r="B1577" s="260"/>
      <c r="F1577" s="269"/>
      <c r="N1577" s="257"/>
      <c r="W1577" s="257"/>
    </row>
    <row r="1578" spans="1:23" s="256" customFormat="1" ht="12.75">
      <c r="A1578" s="257"/>
      <c r="B1578" s="260"/>
      <c r="F1578" s="269"/>
      <c r="N1578" s="257"/>
      <c r="W1578" s="257"/>
    </row>
    <row r="1579" spans="1:23" s="256" customFormat="1" ht="12.75">
      <c r="A1579" s="257"/>
      <c r="B1579" s="260"/>
      <c r="F1579" s="269"/>
      <c r="N1579" s="257"/>
      <c r="W1579" s="257"/>
    </row>
    <row r="1580" spans="1:23" s="256" customFormat="1" ht="12.75">
      <c r="A1580" s="257"/>
      <c r="B1580" s="260"/>
      <c r="F1580" s="269"/>
      <c r="N1580" s="257"/>
      <c r="W1580" s="257"/>
    </row>
    <row r="1581" spans="1:23" s="256" customFormat="1" ht="12.75">
      <c r="A1581" s="257"/>
      <c r="B1581" s="260"/>
      <c r="F1581" s="269"/>
      <c r="N1581" s="257"/>
      <c r="W1581" s="257"/>
    </row>
    <row r="1582" spans="1:23" s="256" customFormat="1" ht="12.75">
      <c r="A1582" s="257"/>
      <c r="B1582" s="260"/>
      <c r="F1582" s="269"/>
      <c r="N1582" s="257"/>
      <c r="W1582" s="257"/>
    </row>
    <row r="1583" spans="1:23" s="256" customFormat="1" ht="12.75">
      <c r="A1583" s="257"/>
      <c r="B1583" s="260"/>
      <c r="F1583" s="269"/>
      <c r="N1583" s="257"/>
      <c r="W1583" s="257"/>
    </row>
    <row r="1584" spans="1:23" s="256" customFormat="1" ht="12.75">
      <c r="A1584" s="257"/>
      <c r="B1584" s="260"/>
      <c r="F1584" s="269"/>
      <c r="N1584" s="257"/>
      <c r="W1584" s="257"/>
    </row>
    <row r="1585" spans="1:23" s="256" customFormat="1" ht="12.75">
      <c r="A1585" s="257"/>
      <c r="B1585" s="260"/>
      <c r="F1585" s="269"/>
      <c r="N1585" s="257"/>
      <c r="W1585" s="257"/>
    </row>
    <row r="1586" spans="1:23" s="256" customFormat="1" ht="12.75">
      <c r="A1586" s="257"/>
      <c r="B1586" s="260"/>
      <c r="F1586" s="269"/>
      <c r="N1586" s="257"/>
      <c r="W1586" s="257"/>
    </row>
    <row r="1587" spans="1:23" s="256" customFormat="1" ht="12.75">
      <c r="A1587" s="257"/>
      <c r="B1587" s="260"/>
      <c r="F1587" s="269"/>
      <c r="N1587" s="257"/>
      <c r="W1587" s="257"/>
    </row>
    <row r="1588" spans="1:23" s="256" customFormat="1" ht="12.75">
      <c r="A1588" s="257"/>
      <c r="B1588" s="260"/>
      <c r="F1588" s="269"/>
      <c r="N1588" s="257"/>
      <c r="W1588" s="257"/>
    </row>
    <row r="1589" spans="1:23" s="256" customFormat="1" ht="12.75">
      <c r="A1589" s="257"/>
      <c r="B1589" s="260"/>
      <c r="F1589" s="269"/>
      <c r="N1589" s="257"/>
      <c r="W1589" s="257"/>
    </row>
    <row r="1590" spans="1:23" s="256" customFormat="1" ht="12.75">
      <c r="A1590" s="257"/>
      <c r="B1590" s="260"/>
      <c r="F1590" s="269"/>
      <c r="N1590" s="257"/>
      <c r="W1590" s="257"/>
    </row>
    <row r="1591" spans="1:23" s="256" customFormat="1" ht="12.75">
      <c r="A1591" s="257"/>
      <c r="B1591" s="260"/>
      <c r="F1591" s="269"/>
      <c r="N1591" s="257"/>
      <c r="W1591" s="257"/>
    </row>
    <row r="1592" spans="1:23" s="256" customFormat="1" ht="12.75">
      <c r="A1592" s="257"/>
      <c r="B1592" s="260"/>
      <c r="F1592" s="269"/>
      <c r="N1592" s="257"/>
      <c r="W1592" s="257"/>
    </row>
    <row r="1593" spans="1:23" s="256" customFormat="1" ht="12.75">
      <c r="A1593" s="257"/>
      <c r="B1593" s="260"/>
      <c r="F1593" s="269"/>
      <c r="N1593" s="257"/>
      <c r="W1593" s="257"/>
    </row>
    <row r="1594" spans="1:23" s="256" customFormat="1" ht="12.75">
      <c r="A1594" s="257"/>
      <c r="B1594" s="260"/>
      <c r="F1594" s="269"/>
      <c r="N1594" s="257"/>
      <c r="W1594" s="257"/>
    </row>
    <row r="1595" spans="1:23" s="256" customFormat="1" ht="12.75">
      <c r="A1595" s="257"/>
      <c r="B1595" s="260"/>
      <c r="F1595" s="269"/>
      <c r="N1595" s="257"/>
      <c r="W1595" s="257"/>
    </row>
    <row r="1596" spans="1:23" s="256" customFormat="1" ht="12.75">
      <c r="A1596" s="257"/>
      <c r="B1596" s="260"/>
      <c r="F1596" s="269"/>
      <c r="N1596" s="257"/>
      <c r="W1596" s="257"/>
    </row>
    <row r="1597" spans="1:23" s="256" customFormat="1" ht="12.75">
      <c r="A1597" s="257"/>
      <c r="B1597" s="260"/>
      <c r="F1597" s="269"/>
      <c r="N1597" s="257"/>
      <c r="W1597" s="257"/>
    </row>
    <row r="1598" spans="1:23" s="256" customFormat="1" ht="12.75">
      <c r="A1598" s="257"/>
      <c r="B1598" s="260"/>
      <c r="F1598" s="269"/>
      <c r="N1598" s="257"/>
      <c r="W1598" s="257"/>
    </row>
    <row r="1599" spans="1:23" s="256" customFormat="1" ht="12.75">
      <c r="A1599" s="257"/>
      <c r="B1599" s="260"/>
      <c r="F1599" s="269"/>
      <c r="N1599" s="257"/>
      <c r="W1599" s="257"/>
    </row>
    <row r="1600" spans="1:23" s="256" customFormat="1" ht="12.75">
      <c r="A1600" s="257"/>
      <c r="B1600" s="260"/>
      <c r="F1600" s="269"/>
      <c r="N1600" s="257"/>
      <c r="W1600" s="257"/>
    </row>
    <row r="1601" spans="1:23" s="256" customFormat="1" ht="12.75">
      <c r="A1601" s="257"/>
      <c r="B1601" s="260"/>
      <c r="F1601" s="269"/>
      <c r="N1601" s="257"/>
      <c r="W1601" s="257"/>
    </row>
    <row r="1602" spans="1:23" s="256" customFormat="1" ht="12.75">
      <c r="A1602" s="257"/>
      <c r="B1602" s="260"/>
      <c r="F1602" s="269"/>
      <c r="N1602" s="257"/>
      <c r="W1602" s="257"/>
    </row>
    <row r="1603" spans="1:23" s="256" customFormat="1" ht="12.75">
      <c r="A1603" s="257"/>
      <c r="B1603" s="260"/>
      <c r="F1603" s="269"/>
      <c r="N1603" s="257"/>
      <c r="W1603" s="257"/>
    </row>
    <row r="1604" spans="1:23" s="256" customFormat="1" ht="12.75">
      <c r="A1604" s="257"/>
      <c r="B1604" s="260"/>
      <c r="F1604" s="269"/>
      <c r="N1604" s="257"/>
      <c r="W1604" s="257"/>
    </row>
    <row r="1605" spans="1:23" s="256" customFormat="1" ht="12.75">
      <c r="A1605" s="257"/>
      <c r="B1605" s="260"/>
      <c r="F1605" s="269"/>
      <c r="N1605" s="257"/>
      <c r="W1605" s="257"/>
    </row>
    <row r="1606" spans="1:23" s="256" customFormat="1" ht="12.75">
      <c r="A1606" s="257"/>
      <c r="B1606" s="260"/>
      <c r="F1606" s="269"/>
      <c r="N1606" s="257"/>
      <c r="W1606" s="257"/>
    </row>
    <row r="1607" spans="1:23" s="256" customFormat="1" ht="12.75">
      <c r="A1607" s="257"/>
      <c r="B1607" s="260"/>
      <c r="F1607" s="269"/>
      <c r="N1607" s="257"/>
      <c r="W1607" s="257"/>
    </row>
    <row r="1608" spans="1:23" s="256" customFormat="1" ht="12.75">
      <c r="A1608" s="257"/>
      <c r="B1608" s="260"/>
      <c r="F1608" s="269"/>
      <c r="N1608" s="257"/>
      <c r="W1608" s="257"/>
    </row>
    <row r="1609" spans="1:23" s="256" customFormat="1" ht="12.75">
      <c r="A1609" s="257"/>
      <c r="B1609" s="260"/>
      <c r="F1609" s="269"/>
      <c r="N1609" s="257"/>
      <c r="W1609" s="257"/>
    </row>
    <row r="1610" spans="1:23" s="256" customFormat="1" ht="12.75">
      <c r="A1610" s="257"/>
      <c r="B1610" s="260"/>
      <c r="F1610" s="269"/>
      <c r="N1610" s="257"/>
      <c r="W1610" s="257"/>
    </row>
    <row r="1611" spans="1:23" s="256" customFormat="1" ht="12.75">
      <c r="A1611" s="257"/>
      <c r="B1611" s="260"/>
      <c r="F1611" s="269"/>
      <c r="N1611" s="257"/>
      <c r="W1611" s="257"/>
    </row>
    <row r="1612" spans="1:23" s="256" customFormat="1" ht="12.75">
      <c r="A1612" s="257"/>
      <c r="B1612" s="260"/>
      <c r="F1612" s="269"/>
      <c r="N1612" s="257"/>
      <c r="W1612" s="257"/>
    </row>
    <row r="1613" spans="1:23" s="256" customFormat="1" ht="12.75">
      <c r="A1613" s="257"/>
      <c r="B1613" s="260"/>
      <c r="F1613" s="269"/>
      <c r="N1613" s="257"/>
      <c r="W1613" s="257"/>
    </row>
    <row r="1614" spans="1:23" s="256" customFormat="1" ht="12.75">
      <c r="A1614" s="257"/>
      <c r="B1614" s="260"/>
      <c r="F1614" s="269"/>
      <c r="N1614" s="257"/>
      <c r="W1614" s="257"/>
    </row>
    <row r="1615" spans="1:23" s="256" customFormat="1" ht="12.75">
      <c r="A1615" s="257"/>
      <c r="B1615" s="260"/>
      <c r="F1615" s="269"/>
      <c r="N1615" s="257"/>
      <c r="W1615" s="257"/>
    </row>
    <row r="1616" spans="1:23" s="256" customFormat="1" ht="12.75">
      <c r="A1616" s="257"/>
      <c r="B1616" s="260"/>
      <c r="F1616" s="269"/>
      <c r="N1616" s="257"/>
      <c r="W1616" s="257"/>
    </row>
    <row r="1617" spans="1:23" s="256" customFormat="1" ht="12.75">
      <c r="A1617" s="257"/>
      <c r="B1617" s="260"/>
      <c r="F1617" s="269"/>
      <c r="N1617" s="257"/>
      <c r="W1617" s="257"/>
    </row>
    <row r="1618" spans="1:23" s="256" customFormat="1" ht="12.75">
      <c r="A1618" s="257"/>
      <c r="B1618" s="260"/>
      <c r="F1618" s="269"/>
      <c r="N1618" s="257"/>
      <c r="W1618" s="257"/>
    </row>
    <row r="1619" spans="1:23" s="256" customFormat="1" ht="12.75">
      <c r="A1619" s="257"/>
      <c r="B1619" s="260"/>
      <c r="F1619" s="269"/>
      <c r="N1619" s="257"/>
      <c r="W1619" s="257"/>
    </row>
    <row r="1620" spans="1:23" s="256" customFormat="1" ht="12.75">
      <c r="A1620" s="257"/>
      <c r="B1620" s="260"/>
      <c r="F1620" s="269"/>
      <c r="N1620" s="257"/>
      <c r="W1620" s="257"/>
    </row>
    <row r="1621" spans="1:23" s="256" customFormat="1" ht="12.75">
      <c r="A1621" s="257"/>
      <c r="B1621" s="260"/>
      <c r="F1621" s="269"/>
      <c r="N1621" s="257"/>
      <c r="W1621" s="257"/>
    </row>
    <row r="1622" spans="1:23" s="256" customFormat="1" ht="12.75">
      <c r="A1622" s="257"/>
      <c r="B1622" s="260"/>
      <c r="F1622" s="269"/>
      <c r="N1622" s="257"/>
      <c r="W1622" s="257"/>
    </row>
    <row r="1623" spans="1:23" s="256" customFormat="1" ht="12.75">
      <c r="A1623" s="257"/>
      <c r="B1623" s="260"/>
      <c r="F1623" s="269"/>
      <c r="N1623" s="257"/>
      <c r="W1623" s="257"/>
    </row>
    <row r="1624" spans="1:23" s="256" customFormat="1" ht="12.75">
      <c r="A1624" s="257"/>
      <c r="B1624" s="260"/>
      <c r="F1624" s="269"/>
      <c r="N1624" s="257"/>
      <c r="W1624" s="257"/>
    </row>
    <row r="1625" spans="1:23" s="256" customFormat="1" ht="12.75">
      <c r="A1625" s="257"/>
      <c r="B1625" s="260"/>
      <c r="F1625" s="269"/>
      <c r="N1625" s="257"/>
      <c r="W1625" s="257"/>
    </row>
    <row r="1626" spans="1:23" s="256" customFormat="1" ht="12.75">
      <c r="A1626" s="257"/>
      <c r="B1626" s="260"/>
      <c r="F1626" s="269"/>
      <c r="N1626" s="257"/>
      <c r="W1626" s="257"/>
    </row>
    <row r="1627" spans="1:23" s="256" customFormat="1" ht="12.75">
      <c r="A1627" s="257"/>
      <c r="B1627" s="260"/>
      <c r="F1627" s="269"/>
      <c r="N1627" s="257"/>
      <c r="W1627" s="257"/>
    </row>
    <row r="1628" spans="1:23" s="256" customFormat="1" ht="12.75">
      <c r="A1628" s="257"/>
      <c r="B1628" s="260"/>
      <c r="F1628" s="269"/>
      <c r="N1628" s="257"/>
      <c r="W1628" s="257"/>
    </row>
    <row r="1629" spans="1:23" s="256" customFormat="1" ht="12.75">
      <c r="A1629" s="257"/>
      <c r="B1629" s="260"/>
      <c r="F1629" s="269"/>
      <c r="N1629" s="257"/>
      <c r="W1629" s="257"/>
    </row>
    <row r="1630" spans="1:23" s="256" customFormat="1" ht="12.75">
      <c r="A1630" s="257"/>
      <c r="B1630" s="260"/>
      <c r="F1630" s="269"/>
      <c r="N1630" s="257"/>
      <c r="W1630" s="257"/>
    </row>
    <row r="1631" spans="1:23" s="256" customFormat="1" ht="12.75">
      <c r="A1631" s="257"/>
      <c r="B1631" s="260"/>
      <c r="F1631" s="269"/>
      <c r="N1631" s="257"/>
      <c r="W1631" s="257"/>
    </row>
    <row r="1632" spans="1:23" s="256" customFormat="1" ht="12.75">
      <c r="A1632" s="257"/>
      <c r="B1632" s="260"/>
      <c r="F1632" s="269"/>
      <c r="N1632" s="257"/>
      <c r="W1632" s="257"/>
    </row>
    <row r="1633" spans="1:23" s="256" customFormat="1" ht="12.75">
      <c r="A1633" s="257"/>
      <c r="B1633" s="260"/>
      <c r="F1633" s="269"/>
      <c r="N1633" s="257"/>
      <c r="W1633" s="257"/>
    </row>
    <row r="1634" spans="1:23" s="256" customFormat="1" ht="12.75">
      <c r="A1634" s="257"/>
      <c r="B1634" s="260"/>
      <c r="F1634" s="269"/>
      <c r="N1634" s="257"/>
      <c r="W1634" s="257"/>
    </row>
    <row r="1635" spans="1:23" s="256" customFormat="1" ht="12.75">
      <c r="A1635" s="257"/>
      <c r="B1635" s="260"/>
      <c r="F1635" s="269"/>
      <c r="N1635" s="257"/>
      <c r="W1635" s="257"/>
    </row>
    <row r="1636" spans="1:23" s="256" customFormat="1" ht="12.75">
      <c r="A1636" s="257"/>
      <c r="B1636" s="260"/>
      <c r="F1636" s="269"/>
      <c r="N1636" s="257"/>
      <c r="W1636" s="257"/>
    </row>
    <row r="1637" spans="1:23" s="256" customFormat="1" ht="12.75">
      <c r="A1637" s="257"/>
      <c r="B1637" s="260"/>
      <c r="F1637" s="269"/>
      <c r="N1637" s="257"/>
      <c r="W1637" s="257"/>
    </row>
    <row r="1638" spans="1:23" s="256" customFormat="1" ht="12.75">
      <c r="A1638" s="257"/>
      <c r="B1638" s="260"/>
      <c r="F1638" s="269"/>
      <c r="N1638" s="257"/>
      <c r="W1638" s="257"/>
    </row>
    <row r="1639" spans="1:23" s="256" customFormat="1" ht="12.75">
      <c r="A1639" s="257"/>
      <c r="B1639" s="260"/>
      <c r="F1639" s="269"/>
      <c r="N1639" s="257"/>
      <c r="W1639" s="257"/>
    </row>
    <row r="1640" spans="1:23" s="256" customFormat="1" ht="12.75">
      <c r="A1640" s="257"/>
      <c r="B1640" s="260"/>
      <c r="F1640" s="269"/>
      <c r="N1640" s="257"/>
      <c r="W1640" s="257"/>
    </row>
    <row r="1641" spans="1:23" s="256" customFormat="1" ht="12.75">
      <c r="A1641" s="257"/>
      <c r="B1641" s="260"/>
      <c r="F1641" s="269"/>
      <c r="N1641" s="257"/>
      <c r="W1641" s="257"/>
    </row>
    <row r="1642" spans="1:23" s="256" customFormat="1" ht="12.75">
      <c r="A1642" s="257"/>
      <c r="B1642" s="260"/>
      <c r="F1642" s="269"/>
      <c r="N1642" s="257"/>
      <c r="W1642" s="257"/>
    </row>
    <row r="1643" spans="1:23" s="256" customFormat="1" ht="12.75">
      <c r="A1643" s="257"/>
      <c r="B1643" s="260"/>
      <c r="F1643" s="269"/>
      <c r="N1643" s="257"/>
      <c r="W1643" s="257"/>
    </row>
    <row r="1644" spans="1:23" s="256" customFormat="1" ht="12.75">
      <c r="A1644" s="257"/>
      <c r="B1644" s="260"/>
      <c r="F1644" s="269"/>
      <c r="N1644" s="257"/>
      <c r="W1644" s="257"/>
    </row>
    <row r="1645" spans="1:23" s="256" customFormat="1" ht="12.75">
      <c r="A1645" s="257"/>
      <c r="B1645" s="260"/>
      <c r="F1645" s="269"/>
      <c r="N1645" s="257"/>
      <c r="W1645" s="257"/>
    </row>
    <row r="1646" spans="1:23" s="256" customFormat="1" ht="12.75">
      <c r="A1646" s="257"/>
      <c r="B1646" s="260"/>
      <c r="F1646" s="269"/>
      <c r="N1646" s="257"/>
      <c r="W1646" s="257"/>
    </row>
    <row r="1647" spans="1:23" s="256" customFormat="1" ht="12.75">
      <c r="A1647" s="257"/>
      <c r="B1647" s="260"/>
      <c r="F1647" s="269"/>
      <c r="N1647" s="257"/>
      <c r="W1647" s="257"/>
    </row>
    <row r="1648" spans="1:23" s="256" customFormat="1" ht="12.75">
      <c r="A1648" s="257"/>
      <c r="B1648" s="260"/>
      <c r="F1648" s="269"/>
      <c r="N1648" s="257"/>
      <c r="W1648" s="257"/>
    </row>
    <row r="1649" spans="1:23" s="256" customFormat="1" ht="12.75">
      <c r="A1649" s="257"/>
      <c r="B1649" s="260"/>
      <c r="F1649" s="269"/>
      <c r="N1649" s="257"/>
      <c r="W1649" s="257"/>
    </row>
    <row r="1650" spans="1:23" s="256" customFormat="1" ht="12.75">
      <c r="A1650" s="257"/>
      <c r="B1650" s="260"/>
      <c r="F1650" s="269"/>
      <c r="N1650" s="257"/>
      <c r="W1650" s="257"/>
    </row>
    <row r="1651" spans="1:23" s="256" customFormat="1" ht="12.75">
      <c r="A1651" s="257"/>
      <c r="B1651" s="260"/>
      <c r="F1651" s="269"/>
      <c r="N1651" s="257"/>
      <c r="W1651" s="257"/>
    </row>
    <row r="1652" spans="1:23" s="256" customFormat="1" ht="12.75">
      <c r="A1652" s="257"/>
      <c r="B1652" s="260"/>
      <c r="F1652" s="269"/>
      <c r="N1652" s="257"/>
      <c r="W1652" s="257"/>
    </row>
    <row r="1653" spans="1:23" s="256" customFormat="1" ht="12.75">
      <c r="A1653" s="257"/>
      <c r="B1653" s="260"/>
      <c r="F1653" s="269"/>
      <c r="N1653" s="257"/>
      <c r="W1653" s="257"/>
    </row>
    <row r="1654" spans="1:23" s="256" customFormat="1" ht="12.75">
      <c r="A1654" s="257"/>
      <c r="B1654" s="260"/>
      <c r="F1654" s="269"/>
      <c r="N1654" s="257"/>
      <c r="W1654" s="257"/>
    </row>
    <row r="1655" spans="1:23" s="256" customFormat="1" ht="12.75">
      <c r="A1655" s="257"/>
      <c r="B1655" s="260"/>
      <c r="F1655" s="269"/>
      <c r="N1655" s="257"/>
      <c r="W1655" s="257"/>
    </row>
    <row r="1656" spans="1:23" s="256" customFormat="1" ht="12.75">
      <c r="A1656" s="257"/>
      <c r="B1656" s="260"/>
      <c r="F1656" s="269"/>
      <c r="N1656" s="257"/>
      <c r="W1656" s="257"/>
    </row>
    <row r="1657" spans="1:23" s="256" customFormat="1" ht="12.75">
      <c r="A1657" s="257"/>
      <c r="B1657" s="260"/>
      <c r="F1657" s="269"/>
      <c r="N1657" s="257"/>
      <c r="W1657" s="257"/>
    </row>
    <row r="1658" spans="1:23" s="256" customFormat="1" ht="12.75">
      <c r="A1658" s="257"/>
      <c r="B1658" s="260"/>
      <c r="F1658" s="269"/>
      <c r="N1658" s="257"/>
      <c r="W1658" s="257"/>
    </row>
    <row r="1659" spans="1:23" s="256" customFormat="1" ht="12.75">
      <c r="A1659" s="257"/>
      <c r="B1659" s="260"/>
      <c r="F1659" s="269"/>
      <c r="N1659" s="257"/>
      <c r="W1659" s="257"/>
    </row>
    <row r="1660" spans="1:23" s="256" customFormat="1" ht="12.75">
      <c r="A1660" s="257"/>
      <c r="B1660" s="260"/>
      <c r="F1660" s="269"/>
      <c r="N1660" s="257"/>
      <c r="W1660" s="257"/>
    </row>
    <row r="1661" spans="1:23" s="256" customFormat="1" ht="12.75">
      <c r="A1661" s="257"/>
      <c r="B1661" s="260"/>
      <c r="F1661" s="269"/>
      <c r="N1661" s="257"/>
      <c r="W1661" s="257"/>
    </row>
    <row r="1662" spans="1:23" s="256" customFormat="1" ht="12.75">
      <c r="A1662" s="257"/>
      <c r="B1662" s="260"/>
      <c r="F1662" s="269"/>
      <c r="N1662" s="257"/>
      <c r="W1662" s="257"/>
    </row>
    <row r="1663" spans="1:23" s="256" customFormat="1" ht="12.75">
      <c r="A1663" s="257"/>
      <c r="B1663" s="260"/>
      <c r="F1663" s="269"/>
      <c r="N1663" s="257"/>
      <c r="W1663" s="257"/>
    </row>
    <row r="1664" spans="1:23" s="256" customFormat="1" ht="12.75">
      <c r="A1664" s="257"/>
      <c r="B1664" s="260"/>
      <c r="F1664" s="269"/>
      <c r="N1664" s="257"/>
      <c r="W1664" s="257"/>
    </row>
    <row r="1665" spans="1:23" s="256" customFormat="1" ht="12.75">
      <c r="A1665" s="257"/>
      <c r="B1665" s="260"/>
      <c r="F1665" s="269"/>
      <c r="N1665" s="257"/>
      <c r="W1665" s="257"/>
    </row>
    <row r="1666" spans="1:23" s="256" customFormat="1" ht="12.75">
      <c r="A1666" s="257"/>
      <c r="B1666" s="260"/>
      <c r="F1666" s="269"/>
      <c r="N1666" s="257"/>
      <c r="W1666" s="257"/>
    </row>
    <row r="1667" spans="1:23" s="256" customFormat="1" ht="12.75">
      <c r="A1667" s="257"/>
      <c r="B1667" s="260"/>
      <c r="F1667" s="269"/>
      <c r="N1667" s="257"/>
      <c r="W1667" s="257"/>
    </row>
    <row r="1668" spans="1:23" s="256" customFormat="1" ht="12.75">
      <c r="A1668" s="257"/>
      <c r="B1668" s="260"/>
      <c r="F1668" s="269"/>
      <c r="N1668" s="257"/>
      <c r="W1668" s="257"/>
    </row>
    <row r="1669" spans="1:23" s="256" customFormat="1" ht="12.75">
      <c r="A1669" s="257"/>
      <c r="B1669" s="260"/>
      <c r="F1669" s="269"/>
      <c r="N1669" s="257"/>
      <c r="W1669" s="257"/>
    </row>
    <row r="1670" spans="1:23" s="256" customFormat="1" ht="12.75">
      <c r="A1670" s="257"/>
      <c r="B1670" s="260"/>
      <c r="F1670" s="269"/>
      <c r="N1670" s="257"/>
      <c r="W1670" s="257"/>
    </row>
    <row r="1671" spans="1:23" s="256" customFormat="1" ht="12.75">
      <c r="A1671" s="257"/>
      <c r="B1671" s="260"/>
      <c r="F1671" s="269"/>
      <c r="N1671" s="257"/>
      <c r="W1671" s="257"/>
    </row>
    <row r="1672" spans="1:23" s="256" customFormat="1" ht="12.75">
      <c r="A1672" s="257"/>
      <c r="B1672" s="260"/>
      <c r="F1672" s="269"/>
      <c r="N1672" s="257"/>
      <c r="W1672" s="257"/>
    </row>
    <row r="1673" spans="1:23" s="256" customFormat="1" ht="12.75">
      <c r="A1673" s="257"/>
      <c r="B1673" s="260"/>
      <c r="F1673" s="269"/>
      <c r="N1673" s="257"/>
      <c r="W1673" s="257"/>
    </row>
    <row r="1674" spans="1:23" s="256" customFormat="1" ht="12.75">
      <c r="A1674" s="257"/>
      <c r="B1674" s="260"/>
      <c r="F1674" s="269"/>
      <c r="N1674" s="257"/>
      <c r="W1674" s="257"/>
    </row>
    <row r="1675" spans="1:23" s="256" customFormat="1" ht="12.75">
      <c r="A1675" s="257"/>
      <c r="B1675" s="260"/>
      <c r="F1675" s="269"/>
      <c r="N1675" s="257"/>
      <c r="W1675" s="257"/>
    </row>
    <row r="1676" spans="1:23" s="256" customFormat="1" ht="12.75">
      <c r="A1676" s="257"/>
      <c r="B1676" s="260"/>
      <c r="F1676" s="269"/>
      <c r="N1676" s="257"/>
      <c r="W1676" s="257"/>
    </row>
    <row r="1677" spans="1:23" s="256" customFormat="1" ht="12.75">
      <c r="A1677" s="257"/>
      <c r="B1677" s="260"/>
      <c r="F1677" s="269"/>
      <c r="N1677" s="257"/>
      <c r="W1677" s="257"/>
    </row>
    <row r="1678" spans="1:23" s="256" customFormat="1" ht="12.75">
      <c r="A1678" s="257"/>
      <c r="B1678" s="260"/>
      <c r="F1678" s="269"/>
      <c r="N1678" s="257"/>
      <c r="W1678" s="257"/>
    </row>
    <row r="1679" spans="1:23" s="256" customFormat="1" ht="12.75">
      <c r="A1679" s="257"/>
      <c r="B1679" s="260"/>
      <c r="F1679" s="269"/>
      <c r="N1679" s="257"/>
      <c r="W1679" s="257"/>
    </row>
    <row r="1680" spans="1:23" s="256" customFormat="1" ht="12.75">
      <c r="A1680" s="257"/>
      <c r="B1680" s="260"/>
      <c r="F1680" s="269"/>
      <c r="N1680" s="257"/>
      <c r="W1680" s="257"/>
    </row>
    <row r="1681" spans="1:23" s="256" customFormat="1" ht="12.75">
      <c r="A1681" s="257"/>
      <c r="B1681" s="260"/>
      <c r="F1681" s="269"/>
      <c r="N1681" s="257"/>
      <c r="W1681" s="257"/>
    </row>
    <row r="1682" spans="1:23" s="256" customFormat="1" ht="12.75">
      <c r="A1682" s="257"/>
      <c r="B1682" s="260"/>
      <c r="F1682" s="269"/>
      <c r="N1682" s="257"/>
      <c r="W1682" s="257"/>
    </row>
    <row r="1683" spans="1:23" s="256" customFormat="1" ht="12.75">
      <c r="A1683" s="257"/>
      <c r="B1683" s="260"/>
      <c r="F1683" s="269"/>
      <c r="N1683" s="257"/>
      <c r="W1683" s="257"/>
    </row>
    <row r="1684" spans="1:23" s="256" customFormat="1" ht="12.75">
      <c r="A1684" s="257"/>
      <c r="B1684" s="260"/>
      <c r="F1684" s="269"/>
      <c r="N1684" s="257"/>
      <c r="W1684" s="257"/>
    </row>
    <row r="1685" spans="1:23" s="256" customFormat="1" ht="12.75">
      <c r="A1685" s="257"/>
      <c r="B1685" s="260"/>
      <c r="F1685" s="269"/>
      <c r="N1685" s="257"/>
      <c r="W1685" s="257"/>
    </row>
    <row r="1686" spans="1:23" s="256" customFormat="1" ht="12.75">
      <c r="A1686" s="257"/>
      <c r="B1686" s="260"/>
      <c r="F1686" s="269"/>
      <c r="N1686" s="257"/>
      <c r="W1686" s="257"/>
    </row>
    <row r="1687" spans="1:23" s="256" customFormat="1" ht="12.75">
      <c r="A1687" s="257"/>
      <c r="B1687" s="260"/>
      <c r="F1687" s="269"/>
      <c r="N1687" s="257"/>
      <c r="W1687" s="257"/>
    </row>
    <row r="1688" spans="1:23" s="256" customFormat="1" ht="12.75">
      <c r="A1688" s="257"/>
      <c r="B1688" s="260"/>
      <c r="F1688" s="269"/>
      <c r="N1688" s="257"/>
      <c r="W1688" s="257"/>
    </row>
    <row r="1689" spans="1:23" s="256" customFormat="1" ht="12.75">
      <c r="A1689" s="257"/>
      <c r="B1689" s="260"/>
      <c r="F1689" s="269"/>
      <c r="N1689" s="257"/>
      <c r="W1689" s="257"/>
    </row>
    <row r="1690" spans="1:23" s="256" customFormat="1" ht="12.75">
      <c r="A1690" s="257"/>
      <c r="B1690" s="260"/>
      <c r="F1690" s="269"/>
      <c r="N1690" s="257"/>
      <c r="W1690" s="257"/>
    </row>
    <row r="1691" spans="1:23" s="256" customFormat="1" ht="12.75">
      <c r="A1691" s="257"/>
      <c r="B1691" s="260"/>
      <c r="F1691" s="269"/>
      <c r="N1691" s="257"/>
      <c r="W1691" s="257"/>
    </row>
    <row r="1692" spans="1:23" s="256" customFormat="1" ht="12.75">
      <c r="A1692" s="257"/>
      <c r="B1692" s="260"/>
      <c r="F1692" s="269"/>
      <c r="N1692" s="257"/>
      <c r="W1692" s="257"/>
    </row>
    <row r="1693" spans="1:23" s="256" customFormat="1" ht="12.75">
      <c r="A1693" s="257"/>
      <c r="B1693" s="260"/>
      <c r="F1693" s="269"/>
      <c r="N1693" s="257"/>
      <c r="W1693" s="257"/>
    </row>
    <row r="1694" spans="1:23" s="256" customFormat="1" ht="12.75">
      <c r="A1694" s="257"/>
      <c r="B1694" s="260"/>
      <c r="F1694" s="269"/>
      <c r="N1694" s="257"/>
      <c r="W1694" s="257"/>
    </row>
    <row r="1695" spans="1:23" s="256" customFormat="1" ht="12.75">
      <c r="A1695" s="257"/>
      <c r="B1695" s="260"/>
      <c r="F1695" s="269"/>
      <c r="N1695" s="257"/>
      <c r="W1695" s="257"/>
    </row>
    <row r="1696" spans="1:23" s="256" customFormat="1" ht="12.75">
      <c r="A1696" s="257"/>
      <c r="B1696" s="260"/>
      <c r="F1696" s="269"/>
      <c r="N1696" s="257"/>
      <c r="W1696" s="257"/>
    </row>
    <row r="1697" spans="1:23" s="256" customFormat="1" ht="12.75">
      <c r="A1697" s="257"/>
      <c r="B1697" s="260"/>
      <c r="F1697" s="269"/>
      <c r="N1697" s="257"/>
      <c r="W1697" s="257"/>
    </row>
    <row r="1698" spans="1:23" s="256" customFormat="1" ht="12.75">
      <c r="A1698" s="257"/>
      <c r="B1698" s="260"/>
      <c r="F1698" s="269"/>
      <c r="N1698" s="257"/>
      <c r="W1698" s="257"/>
    </row>
    <row r="1699" spans="1:23" s="256" customFormat="1" ht="12.75">
      <c r="A1699" s="257"/>
      <c r="B1699" s="260"/>
      <c r="F1699" s="269"/>
      <c r="N1699" s="257"/>
      <c r="W1699" s="257"/>
    </row>
    <row r="1700" spans="1:23" s="256" customFormat="1" ht="12.75">
      <c r="A1700" s="257"/>
      <c r="B1700" s="260"/>
      <c r="F1700" s="269"/>
      <c r="N1700" s="257"/>
      <c r="W1700" s="257"/>
    </row>
    <row r="1701" spans="1:23" s="256" customFormat="1" ht="12.75">
      <c r="A1701" s="257"/>
      <c r="B1701" s="260"/>
      <c r="F1701" s="269"/>
      <c r="N1701" s="257"/>
      <c r="W1701" s="257"/>
    </row>
    <row r="1702" spans="1:23" s="256" customFormat="1" ht="12.75">
      <c r="A1702" s="257"/>
      <c r="B1702" s="260"/>
      <c r="F1702" s="269"/>
      <c r="N1702" s="257"/>
      <c r="W1702" s="257"/>
    </row>
    <row r="1703" spans="1:23" s="256" customFormat="1" ht="12.75">
      <c r="A1703" s="257"/>
      <c r="B1703" s="260"/>
      <c r="F1703" s="269"/>
      <c r="N1703" s="257"/>
      <c r="W1703" s="257"/>
    </row>
    <row r="1704" spans="1:23" s="256" customFormat="1" ht="12.75">
      <c r="A1704" s="257"/>
      <c r="B1704" s="260"/>
      <c r="F1704" s="269"/>
      <c r="N1704" s="257"/>
      <c r="W1704" s="257"/>
    </row>
    <row r="1705" spans="1:23" s="256" customFormat="1" ht="12.75">
      <c r="A1705" s="257"/>
      <c r="B1705" s="260"/>
      <c r="F1705" s="269"/>
      <c r="N1705" s="257"/>
      <c r="W1705" s="257"/>
    </row>
    <row r="1706" spans="1:23" s="256" customFormat="1" ht="12.75">
      <c r="A1706" s="257"/>
      <c r="B1706" s="260"/>
      <c r="F1706" s="269"/>
      <c r="N1706" s="257"/>
      <c r="W1706" s="257"/>
    </row>
    <row r="1707" spans="1:23" s="256" customFormat="1" ht="12.75">
      <c r="A1707" s="257"/>
      <c r="B1707" s="260"/>
      <c r="F1707" s="269"/>
      <c r="N1707" s="257"/>
      <c r="W1707" s="257"/>
    </row>
    <row r="1708" spans="1:23" s="256" customFormat="1" ht="12.75">
      <c r="A1708" s="257"/>
      <c r="B1708" s="260"/>
      <c r="F1708" s="269"/>
      <c r="N1708" s="257"/>
      <c r="W1708" s="257"/>
    </row>
    <row r="1709" spans="1:23" s="256" customFormat="1" ht="12.75">
      <c r="A1709" s="257"/>
      <c r="B1709" s="260"/>
      <c r="F1709" s="269"/>
      <c r="N1709" s="257"/>
      <c r="W1709" s="257"/>
    </row>
    <row r="1710" spans="1:23" s="256" customFormat="1" ht="12.75">
      <c r="A1710" s="257"/>
      <c r="B1710" s="260"/>
      <c r="F1710" s="269"/>
      <c r="N1710" s="257"/>
      <c r="W1710" s="257"/>
    </row>
    <row r="1711" spans="1:23" s="256" customFormat="1" ht="12.75">
      <c r="A1711" s="257"/>
      <c r="B1711" s="260"/>
      <c r="F1711" s="269"/>
      <c r="N1711" s="257"/>
      <c r="W1711" s="257"/>
    </row>
    <row r="1712" spans="1:23" s="256" customFormat="1" ht="12.75">
      <c r="A1712" s="257"/>
      <c r="B1712" s="260"/>
      <c r="F1712" s="269"/>
      <c r="N1712" s="257"/>
      <c r="W1712" s="257"/>
    </row>
    <row r="1713" spans="1:23" s="256" customFormat="1" ht="12.75">
      <c r="A1713" s="257"/>
      <c r="B1713" s="260"/>
      <c r="F1713" s="269"/>
      <c r="N1713" s="257"/>
      <c r="W1713" s="257"/>
    </row>
    <row r="1714" spans="1:23" s="256" customFormat="1" ht="12.75">
      <c r="A1714" s="257"/>
      <c r="B1714" s="260"/>
      <c r="F1714" s="269"/>
      <c r="N1714" s="257"/>
      <c r="W1714" s="257"/>
    </row>
    <row r="1715" spans="1:23" s="256" customFormat="1" ht="12.75">
      <c r="A1715" s="257"/>
      <c r="B1715" s="260"/>
      <c r="F1715" s="269"/>
      <c r="N1715" s="257"/>
      <c r="W1715" s="257"/>
    </row>
    <row r="1716" spans="1:23" s="256" customFormat="1" ht="12.75">
      <c r="A1716" s="257"/>
      <c r="B1716" s="260"/>
      <c r="F1716" s="269"/>
      <c r="N1716" s="257"/>
      <c r="W1716" s="257"/>
    </row>
    <row r="1717" spans="1:23" s="256" customFormat="1" ht="12.75">
      <c r="A1717" s="257"/>
      <c r="B1717" s="260"/>
      <c r="F1717" s="269"/>
      <c r="N1717" s="257"/>
      <c r="W1717" s="257"/>
    </row>
    <row r="1718" spans="1:23" s="256" customFormat="1" ht="12.75">
      <c r="A1718" s="257"/>
      <c r="B1718" s="260"/>
      <c r="F1718" s="269"/>
      <c r="N1718" s="257"/>
      <c r="W1718" s="257"/>
    </row>
    <row r="1719" spans="1:23" s="256" customFormat="1" ht="12.75">
      <c r="A1719" s="257"/>
      <c r="B1719" s="260"/>
      <c r="F1719" s="269"/>
      <c r="N1719" s="257"/>
      <c r="W1719" s="257"/>
    </row>
    <row r="1720" spans="1:23" s="256" customFormat="1" ht="12.75">
      <c r="A1720" s="257"/>
      <c r="B1720" s="260"/>
      <c r="F1720" s="269"/>
      <c r="N1720" s="257"/>
      <c r="W1720" s="257"/>
    </row>
    <row r="1721" spans="1:23" s="256" customFormat="1" ht="12.75">
      <c r="A1721" s="257"/>
      <c r="B1721" s="260"/>
      <c r="F1721" s="269"/>
      <c r="N1721" s="257"/>
      <c r="W1721" s="257"/>
    </row>
    <row r="1722" spans="1:23" s="256" customFormat="1" ht="12.75">
      <c r="A1722" s="257"/>
      <c r="B1722" s="260"/>
      <c r="F1722" s="269"/>
      <c r="N1722" s="257"/>
      <c r="W1722" s="257"/>
    </row>
    <row r="1723" spans="1:23" s="256" customFormat="1" ht="12.75">
      <c r="A1723" s="257"/>
      <c r="B1723" s="260"/>
      <c r="F1723" s="269"/>
      <c r="N1723" s="257"/>
      <c r="W1723" s="257"/>
    </row>
    <row r="1724" spans="1:23" s="256" customFormat="1" ht="12.75">
      <c r="A1724" s="257"/>
      <c r="B1724" s="260"/>
      <c r="F1724" s="269"/>
      <c r="N1724" s="257"/>
      <c r="W1724" s="257"/>
    </row>
    <row r="1725" spans="1:23" s="256" customFormat="1" ht="12.75">
      <c r="A1725" s="257"/>
      <c r="B1725" s="260"/>
      <c r="F1725" s="269"/>
      <c r="N1725" s="257"/>
      <c r="W1725" s="257"/>
    </row>
    <row r="1726" spans="1:23" s="256" customFormat="1" ht="12.75">
      <c r="A1726" s="257"/>
      <c r="B1726" s="260"/>
      <c r="F1726" s="269"/>
      <c r="N1726" s="257"/>
      <c r="W1726" s="257"/>
    </row>
    <row r="1727" spans="1:23" s="256" customFormat="1" ht="12.75">
      <c r="A1727" s="257"/>
      <c r="B1727" s="260"/>
      <c r="F1727" s="269"/>
      <c r="N1727" s="257"/>
      <c r="W1727" s="257"/>
    </row>
    <row r="1728" spans="1:23" s="256" customFormat="1" ht="12.75">
      <c r="A1728" s="257"/>
      <c r="B1728" s="260"/>
      <c r="F1728" s="269"/>
      <c r="N1728" s="257"/>
      <c r="W1728" s="257"/>
    </row>
    <row r="1729" spans="1:23" s="256" customFormat="1" ht="12.75">
      <c r="A1729" s="257"/>
      <c r="B1729" s="260"/>
      <c r="F1729" s="269"/>
      <c r="N1729" s="257"/>
      <c r="W1729" s="257"/>
    </row>
    <row r="1730" spans="1:23" s="256" customFormat="1" ht="12.75">
      <c r="A1730" s="257"/>
      <c r="B1730" s="260"/>
      <c r="F1730" s="269"/>
      <c r="N1730" s="257"/>
      <c r="W1730" s="257"/>
    </row>
    <row r="1731" spans="1:23" s="256" customFormat="1" ht="12.75">
      <c r="A1731" s="257"/>
      <c r="B1731" s="260"/>
      <c r="F1731" s="269"/>
      <c r="N1731" s="257"/>
      <c r="W1731" s="257"/>
    </row>
    <row r="1732" spans="1:23" s="256" customFormat="1" ht="12.75">
      <c r="A1732" s="257"/>
      <c r="B1732" s="260"/>
      <c r="F1732" s="269"/>
      <c r="N1732" s="257"/>
      <c r="W1732" s="257"/>
    </row>
    <row r="1733" spans="1:23" s="256" customFormat="1" ht="12.75">
      <c r="A1733" s="257"/>
      <c r="B1733" s="260"/>
      <c r="F1733" s="269"/>
      <c r="N1733" s="257"/>
      <c r="W1733" s="257"/>
    </row>
    <row r="1734" spans="1:23" s="256" customFormat="1" ht="12.75">
      <c r="A1734" s="257"/>
      <c r="B1734" s="260"/>
      <c r="F1734" s="269"/>
      <c r="N1734" s="257"/>
      <c r="W1734" s="257"/>
    </row>
    <row r="1735" spans="1:23" s="256" customFormat="1" ht="12.75">
      <c r="A1735" s="257"/>
      <c r="B1735" s="260"/>
      <c r="F1735" s="269"/>
      <c r="N1735" s="257"/>
      <c r="W1735" s="257"/>
    </row>
    <row r="1736" spans="1:23" s="256" customFormat="1" ht="12.75">
      <c r="A1736" s="257"/>
      <c r="B1736" s="260"/>
      <c r="F1736" s="269"/>
      <c r="N1736" s="257"/>
      <c r="W1736" s="257"/>
    </row>
    <row r="1737" spans="1:23" s="256" customFormat="1" ht="12.75">
      <c r="A1737" s="257"/>
      <c r="B1737" s="260"/>
      <c r="F1737" s="269"/>
      <c r="N1737" s="257"/>
      <c r="W1737" s="257"/>
    </row>
    <row r="1738" spans="1:23" s="256" customFormat="1" ht="12.75">
      <c r="A1738" s="257"/>
      <c r="B1738" s="260"/>
      <c r="F1738" s="269"/>
      <c r="N1738" s="257"/>
      <c r="W1738" s="257"/>
    </row>
    <row r="1739" spans="1:23" s="256" customFormat="1" ht="12.75">
      <c r="A1739" s="257"/>
      <c r="B1739" s="260"/>
      <c r="F1739" s="269"/>
      <c r="N1739" s="257"/>
      <c r="W1739" s="257"/>
    </row>
    <row r="1740" spans="1:23" s="256" customFormat="1" ht="12.75">
      <c r="A1740" s="257"/>
      <c r="B1740" s="260"/>
      <c r="F1740" s="269"/>
      <c r="N1740" s="257"/>
      <c r="W1740" s="257"/>
    </row>
    <row r="1741" spans="1:23" s="256" customFormat="1" ht="12.75">
      <c r="A1741" s="257"/>
      <c r="B1741" s="260"/>
      <c r="F1741" s="269"/>
      <c r="N1741" s="257"/>
      <c r="W1741" s="257"/>
    </row>
    <row r="1742" spans="1:23" s="256" customFormat="1" ht="12.75">
      <c r="A1742" s="257"/>
      <c r="B1742" s="260"/>
      <c r="F1742" s="269"/>
      <c r="N1742" s="257"/>
      <c r="W1742" s="257"/>
    </row>
    <row r="1743" spans="1:23" s="256" customFormat="1" ht="12.75">
      <c r="A1743" s="257"/>
      <c r="B1743" s="260"/>
      <c r="F1743" s="269"/>
      <c r="N1743" s="257"/>
      <c r="W1743" s="257"/>
    </row>
    <row r="1744" spans="1:23" s="256" customFormat="1" ht="12.75">
      <c r="A1744" s="257"/>
      <c r="B1744" s="260"/>
      <c r="F1744" s="269"/>
      <c r="N1744" s="257"/>
      <c r="W1744" s="257"/>
    </row>
    <row r="1745" spans="1:23" s="256" customFormat="1" ht="12.75">
      <c r="A1745" s="257"/>
      <c r="B1745" s="260"/>
      <c r="F1745" s="269"/>
      <c r="N1745" s="257"/>
      <c r="W1745" s="257"/>
    </row>
    <row r="1746" spans="1:23" s="256" customFormat="1" ht="12.75">
      <c r="A1746" s="257"/>
      <c r="B1746" s="260"/>
      <c r="F1746" s="269"/>
      <c r="N1746" s="257"/>
      <c r="W1746" s="257"/>
    </row>
    <row r="1747" spans="1:23" s="256" customFormat="1" ht="12.75">
      <c r="A1747" s="257"/>
      <c r="B1747" s="260"/>
      <c r="F1747" s="269"/>
      <c r="N1747" s="257"/>
      <c r="W1747" s="257"/>
    </row>
    <row r="1748" spans="1:23" s="256" customFormat="1" ht="12.75">
      <c r="A1748" s="257"/>
      <c r="B1748" s="260"/>
      <c r="F1748" s="269"/>
      <c r="N1748" s="257"/>
      <c r="W1748" s="257"/>
    </row>
    <row r="1749" spans="1:23" s="256" customFormat="1" ht="12.75">
      <c r="A1749" s="257"/>
      <c r="B1749" s="260"/>
      <c r="F1749" s="269"/>
      <c r="N1749" s="257"/>
      <c r="W1749" s="257"/>
    </row>
    <row r="1750" spans="1:23" s="256" customFormat="1" ht="12.75">
      <c r="A1750" s="257"/>
      <c r="B1750" s="260"/>
      <c r="F1750" s="269"/>
      <c r="N1750" s="257"/>
      <c r="W1750" s="257"/>
    </row>
    <row r="1751" spans="1:23" s="256" customFormat="1" ht="12.75">
      <c r="A1751" s="257"/>
      <c r="B1751" s="260"/>
      <c r="F1751" s="269"/>
      <c r="N1751" s="257"/>
      <c r="W1751" s="257"/>
    </row>
    <row r="1752" spans="1:23" s="256" customFormat="1" ht="12.75">
      <c r="A1752" s="257"/>
      <c r="B1752" s="260"/>
      <c r="F1752" s="269"/>
      <c r="N1752" s="257"/>
      <c r="W1752" s="257"/>
    </row>
    <row r="1753" spans="1:23" s="256" customFormat="1" ht="12.75">
      <c r="A1753" s="257"/>
      <c r="B1753" s="260"/>
      <c r="F1753" s="269"/>
      <c r="N1753" s="257"/>
      <c r="W1753" s="257"/>
    </row>
    <row r="1754" spans="1:23" s="256" customFormat="1" ht="12.75">
      <c r="A1754" s="257"/>
      <c r="B1754" s="260"/>
      <c r="F1754" s="269"/>
      <c r="N1754" s="257"/>
      <c r="W1754" s="257"/>
    </row>
    <row r="1755" spans="1:23" s="256" customFormat="1" ht="12.75">
      <c r="A1755" s="257"/>
      <c r="B1755" s="260"/>
      <c r="F1755" s="269"/>
      <c r="N1755" s="257"/>
      <c r="W1755" s="257"/>
    </row>
    <row r="1756" spans="1:23" s="256" customFormat="1" ht="12.75">
      <c r="A1756" s="257"/>
      <c r="B1756" s="260"/>
      <c r="F1756" s="269"/>
      <c r="N1756" s="257"/>
      <c r="W1756" s="257"/>
    </row>
    <row r="1757" spans="1:23" s="256" customFormat="1" ht="12.75">
      <c r="A1757" s="257"/>
      <c r="B1757" s="260"/>
      <c r="F1757" s="269"/>
      <c r="N1757" s="257"/>
      <c r="W1757" s="257"/>
    </row>
    <row r="1758" spans="1:23" s="256" customFormat="1" ht="12.75">
      <c r="A1758" s="257"/>
      <c r="B1758" s="260"/>
      <c r="F1758" s="269"/>
      <c r="N1758" s="257"/>
      <c r="W1758" s="257"/>
    </row>
    <row r="1759" spans="1:23" s="256" customFormat="1" ht="12.75">
      <c r="A1759" s="257"/>
      <c r="B1759" s="260"/>
      <c r="F1759" s="269"/>
      <c r="N1759" s="257"/>
      <c r="W1759" s="257"/>
    </row>
    <row r="1760" spans="1:23" s="256" customFormat="1" ht="12.75">
      <c r="A1760" s="257"/>
      <c r="B1760" s="260"/>
      <c r="F1760" s="269"/>
      <c r="N1760" s="257"/>
      <c r="W1760" s="257"/>
    </row>
    <row r="1761" spans="1:23" s="256" customFormat="1" ht="12.75">
      <c r="A1761" s="257"/>
      <c r="B1761" s="260"/>
      <c r="F1761" s="269"/>
      <c r="N1761" s="257"/>
      <c r="W1761" s="257"/>
    </row>
    <row r="1762" spans="1:23" s="256" customFormat="1" ht="12.75">
      <c r="A1762" s="257"/>
      <c r="B1762" s="260"/>
      <c r="F1762" s="269"/>
      <c r="N1762" s="257"/>
      <c r="W1762" s="257"/>
    </row>
    <row r="1763" spans="1:23" s="256" customFormat="1" ht="12.75">
      <c r="A1763" s="257"/>
      <c r="B1763" s="260"/>
      <c r="F1763" s="269"/>
      <c r="N1763" s="257"/>
      <c r="W1763" s="257"/>
    </row>
    <row r="1764" spans="1:23" s="256" customFormat="1" ht="12.75">
      <c r="A1764" s="257"/>
      <c r="B1764" s="260"/>
      <c r="F1764" s="269"/>
      <c r="N1764" s="257"/>
      <c r="W1764" s="257"/>
    </row>
    <row r="1765" spans="1:23" s="256" customFormat="1" ht="12.75">
      <c r="A1765" s="257"/>
      <c r="B1765" s="260"/>
      <c r="F1765" s="269"/>
      <c r="N1765" s="257"/>
      <c r="W1765" s="257"/>
    </row>
    <row r="1766" spans="1:23" s="256" customFormat="1" ht="12.75">
      <c r="A1766" s="257"/>
      <c r="B1766" s="260"/>
      <c r="F1766" s="269"/>
      <c r="N1766" s="257"/>
      <c r="W1766" s="257"/>
    </row>
    <row r="1767" spans="1:23" s="256" customFormat="1" ht="12.75">
      <c r="A1767" s="257"/>
      <c r="B1767" s="260"/>
      <c r="F1767" s="269"/>
      <c r="N1767" s="257"/>
      <c r="W1767" s="257"/>
    </row>
    <row r="1768" spans="1:23" s="256" customFormat="1" ht="12.75">
      <c r="A1768" s="257"/>
      <c r="B1768" s="260"/>
      <c r="F1768" s="269"/>
      <c r="N1768" s="257"/>
      <c r="W1768" s="257"/>
    </row>
    <row r="1769" spans="1:23" s="256" customFormat="1" ht="12.75">
      <c r="A1769" s="257"/>
      <c r="B1769" s="260"/>
      <c r="F1769" s="269"/>
      <c r="N1769" s="257"/>
      <c r="W1769" s="257"/>
    </row>
    <row r="1770" spans="1:23" s="256" customFormat="1" ht="12.75">
      <c r="A1770" s="257"/>
      <c r="B1770" s="260"/>
      <c r="F1770" s="269"/>
      <c r="N1770" s="257"/>
      <c r="W1770" s="257"/>
    </row>
    <row r="1771" spans="1:23" s="256" customFormat="1" ht="12.75">
      <c r="A1771" s="257"/>
      <c r="B1771" s="260"/>
      <c r="F1771" s="269"/>
      <c r="N1771" s="257"/>
      <c r="W1771" s="257"/>
    </row>
    <row r="1772" spans="1:23" s="256" customFormat="1" ht="12.75">
      <c r="A1772" s="257"/>
      <c r="B1772" s="260"/>
      <c r="F1772" s="269"/>
      <c r="N1772" s="257"/>
      <c r="W1772" s="257"/>
    </row>
    <row r="1773" spans="1:23" s="256" customFormat="1" ht="12.75">
      <c r="A1773" s="257"/>
      <c r="B1773" s="260"/>
      <c r="F1773" s="269"/>
      <c r="N1773" s="257"/>
      <c r="W1773" s="257"/>
    </row>
    <row r="1774" spans="1:23" s="256" customFormat="1" ht="12.75">
      <c r="A1774" s="257"/>
      <c r="B1774" s="260"/>
      <c r="F1774" s="269"/>
      <c r="N1774" s="257"/>
      <c r="W1774" s="257"/>
    </row>
    <row r="1775" spans="1:23" s="256" customFormat="1" ht="12.75">
      <c r="A1775" s="257"/>
      <c r="B1775" s="260"/>
      <c r="F1775" s="269"/>
      <c r="N1775" s="257"/>
      <c r="W1775" s="257"/>
    </row>
    <row r="1776" spans="1:23" s="256" customFormat="1" ht="12.75">
      <c r="A1776" s="257"/>
      <c r="B1776" s="260"/>
      <c r="F1776" s="269"/>
      <c r="N1776" s="257"/>
      <c r="W1776" s="257"/>
    </row>
    <row r="1777" spans="1:23" s="256" customFormat="1" ht="12.75">
      <c r="A1777" s="257"/>
      <c r="B1777" s="260"/>
      <c r="F1777" s="269"/>
      <c r="N1777" s="257"/>
      <c r="W1777" s="257"/>
    </row>
    <row r="1778" spans="1:23" s="256" customFormat="1" ht="12.75">
      <c r="A1778" s="257"/>
      <c r="B1778" s="260"/>
      <c r="F1778" s="269"/>
      <c r="N1778" s="257"/>
      <c r="W1778" s="257"/>
    </row>
    <row r="1779" spans="1:23" s="256" customFormat="1" ht="12.75">
      <c r="A1779" s="257"/>
      <c r="B1779" s="260"/>
      <c r="F1779" s="269"/>
      <c r="N1779" s="257"/>
      <c r="W1779" s="257"/>
    </row>
    <row r="1780" spans="1:23" s="256" customFormat="1" ht="12.75">
      <c r="A1780" s="257"/>
      <c r="B1780" s="260"/>
      <c r="F1780" s="269"/>
      <c r="N1780" s="257"/>
      <c r="W1780" s="257"/>
    </row>
    <row r="1781" spans="1:23" s="256" customFormat="1" ht="12.75">
      <c r="A1781" s="257"/>
      <c r="B1781" s="260"/>
      <c r="F1781" s="269"/>
      <c r="N1781" s="257"/>
      <c r="W1781" s="257"/>
    </row>
    <row r="1782" spans="1:23" s="256" customFormat="1" ht="12.75">
      <c r="A1782" s="257"/>
      <c r="B1782" s="260"/>
      <c r="F1782" s="269"/>
      <c r="N1782" s="257"/>
      <c r="W1782" s="257"/>
    </row>
    <row r="1783" spans="1:23" s="256" customFormat="1" ht="12.75">
      <c r="A1783" s="257"/>
      <c r="B1783" s="260"/>
      <c r="F1783" s="269"/>
      <c r="N1783" s="257"/>
      <c r="W1783" s="257"/>
    </row>
    <row r="1784" spans="1:23" s="256" customFormat="1" ht="12.75">
      <c r="A1784" s="257"/>
      <c r="B1784" s="260"/>
      <c r="F1784" s="269"/>
      <c r="N1784" s="257"/>
      <c r="W1784" s="257"/>
    </row>
    <row r="1785" spans="1:23" s="256" customFormat="1" ht="12.75">
      <c r="A1785" s="257"/>
      <c r="B1785" s="260"/>
      <c r="F1785" s="269"/>
      <c r="N1785" s="257"/>
      <c r="W1785" s="257"/>
    </row>
    <row r="1786" spans="1:23" s="256" customFormat="1" ht="12.75">
      <c r="A1786" s="257"/>
      <c r="B1786" s="260"/>
      <c r="F1786" s="269"/>
      <c r="N1786" s="257"/>
      <c r="W1786" s="257"/>
    </row>
    <row r="1787" spans="1:23" s="256" customFormat="1" ht="12.75">
      <c r="A1787" s="257"/>
      <c r="B1787" s="260"/>
      <c r="F1787" s="269"/>
      <c r="N1787" s="257"/>
      <c r="W1787" s="257"/>
    </row>
    <row r="1788" spans="1:23" s="256" customFormat="1" ht="12.75">
      <c r="A1788" s="257"/>
      <c r="B1788" s="260"/>
      <c r="F1788" s="269"/>
      <c r="N1788" s="257"/>
      <c r="W1788" s="257"/>
    </row>
    <row r="1789" spans="1:23" s="256" customFormat="1" ht="12.75">
      <c r="A1789" s="257"/>
      <c r="B1789" s="260"/>
      <c r="F1789" s="269"/>
      <c r="N1789" s="257"/>
      <c r="W1789" s="257"/>
    </row>
    <row r="1790" spans="1:23" s="256" customFormat="1" ht="12.75">
      <c r="A1790" s="257"/>
      <c r="B1790" s="260"/>
      <c r="F1790" s="269"/>
      <c r="N1790" s="257"/>
      <c r="W1790" s="257"/>
    </row>
    <row r="1791" spans="1:23" s="256" customFormat="1" ht="12.75">
      <c r="A1791" s="257"/>
      <c r="B1791" s="260"/>
      <c r="F1791" s="269"/>
      <c r="N1791" s="257"/>
      <c r="W1791" s="257"/>
    </row>
    <row r="1792" spans="1:23" s="256" customFormat="1" ht="12.75">
      <c r="A1792" s="257"/>
      <c r="B1792" s="260"/>
      <c r="F1792" s="269"/>
      <c r="N1792" s="257"/>
      <c r="W1792" s="257"/>
    </row>
    <row r="1793" spans="1:23" s="256" customFormat="1" ht="12.75">
      <c r="A1793" s="257"/>
      <c r="B1793" s="260"/>
      <c r="F1793" s="269"/>
      <c r="N1793" s="257"/>
      <c r="W1793" s="257"/>
    </row>
    <row r="1794" spans="1:23" s="256" customFormat="1" ht="12.75">
      <c r="A1794" s="257"/>
      <c r="B1794" s="260"/>
      <c r="F1794" s="269"/>
      <c r="N1794" s="257"/>
      <c r="W1794" s="257"/>
    </row>
    <row r="1795" spans="1:23" s="256" customFormat="1" ht="12.75">
      <c r="A1795" s="257"/>
      <c r="B1795" s="260"/>
      <c r="F1795" s="269"/>
      <c r="N1795" s="257"/>
      <c r="W1795" s="257"/>
    </row>
    <row r="1796" spans="1:23" s="256" customFormat="1" ht="12.75">
      <c r="A1796" s="257"/>
      <c r="B1796" s="260"/>
      <c r="F1796" s="269"/>
      <c r="N1796" s="257"/>
      <c r="W1796" s="257"/>
    </row>
    <row r="1797" spans="1:23" s="256" customFormat="1" ht="12.75">
      <c r="A1797" s="257"/>
      <c r="B1797" s="260"/>
      <c r="F1797" s="269"/>
      <c r="N1797" s="257"/>
      <c r="W1797" s="257"/>
    </row>
    <row r="1798" spans="1:23" s="256" customFormat="1" ht="12.75">
      <c r="A1798" s="257"/>
      <c r="B1798" s="260"/>
      <c r="F1798" s="269"/>
      <c r="N1798" s="257"/>
      <c r="W1798" s="257"/>
    </row>
    <row r="1799" spans="1:23" s="256" customFormat="1" ht="12.75">
      <c r="A1799" s="257"/>
      <c r="B1799" s="260"/>
      <c r="F1799" s="269"/>
      <c r="N1799" s="257"/>
      <c r="W1799" s="257"/>
    </row>
    <row r="1800" spans="1:23" s="256" customFormat="1" ht="12.75">
      <c r="A1800" s="257"/>
      <c r="B1800" s="260"/>
      <c r="F1800" s="269"/>
      <c r="N1800" s="257"/>
      <c r="W1800" s="257"/>
    </row>
    <row r="1801" spans="1:23" s="256" customFormat="1" ht="12.75">
      <c r="A1801" s="257"/>
      <c r="B1801" s="260"/>
      <c r="F1801" s="269"/>
      <c r="N1801" s="257"/>
      <c r="W1801" s="257"/>
    </row>
    <row r="1802" spans="1:23" s="256" customFormat="1" ht="12.75">
      <c r="A1802" s="257"/>
      <c r="B1802" s="260"/>
      <c r="F1802" s="269"/>
      <c r="N1802" s="257"/>
      <c r="W1802" s="257"/>
    </row>
    <row r="1803" spans="1:23" s="256" customFormat="1" ht="12.75">
      <c r="A1803" s="257"/>
      <c r="B1803" s="260"/>
      <c r="F1803" s="269"/>
      <c r="N1803" s="257"/>
      <c r="W1803" s="257"/>
    </row>
    <row r="1804" spans="1:23" s="256" customFormat="1" ht="12.75">
      <c r="A1804" s="257"/>
      <c r="B1804" s="260"/>
      <c r="F1804" s="269"/>
      <c r="N1804" s="257"/>
      <c r="W1804" s="257"/>
    </row>
    <row r="1805" spans="1:23" s="256" customFormat="1" ht="12.75">
      <c r="A1805" s="257"/>
      <c r="B1805" s="260"/>
      <c r="F1805" s="269"/>
      <c r="N1805" s="257"/>
      <c r="W1805" s="257"/>
    </row>
    <row r="1806" spans="1:23" s="256" customFormat="1" ht="12.75">
      <c r="A1806" s="257"/>
      <c r="B1806" s="260"/>
      <c r="F1806" s="269"/>
      <c r="N1806" s="257"/>
      <c r="W1806" s="257"/>
    </row>
    <row r="1807" spans="1:23" s="256" customFormat="1" ht="12.75">
      <c r="A1807" s="257"/>
      <c r="B1807" s="260"/>
      <c r="F1807" s="269"/>
      <c r="N1807" s="257"/>
      <c r="W1807" s="257"/>
    </row>
    <row r="1808" spans="1:23" s="256" customFormat="1" ht="12.75">
      <c r="A1808" s="257"/>
      <c r="B1808" s="260"/>
      <c r="F1808" s="269"/>
      <c r="N1808" s="257"/>
      <c r="W1808" s="257"/>
    </row>
    <row r="1809" spans="1:23" s="256" customFormat="1" ht="12.75">
      <c r="A1809" s="257"/>
      <c r="B1809" s="260"/>
      <c r="F1809" s="269"/>
      <c r="N1809" s="257"/>
      <c r="W1809" s="257"/>
    </row>
    <row r="1810" spans="1:23" s="256" customFormat="1" ht="12.75">
      <c r="A1810" s="257"/>
      <c r="B1810" s="260"/>
      <c r="F1810" s="269"/>
      <c r="N1810" s="257"/>
      <c r="W1810" s="257"/>
    </row>
    <row r="1811" spans="1:23" s="256" customFormat="1" ht="12.75">
      <c r="A1811" s="257"/>
      <c r="B1811" s="260"/>
      <c r="F1811" s="269"/>
      <c r="N1811" s="257"/>
      <c r="W1811" s="257"/>
    </row>
    <row r="1812" spans="1:23" s="256" customFormat="1" ht="12.75">
      <c r="A1812" s="257"/>
      <c r="B1812" s="260"/>
      <c r="F1812" s="269"/>
      <c r="N1812" s="257"/>
      <c r="W1812" s="257"/>
    </row>
    <row r="1813" spans="1:23" s="256" customFormat="1" ht="12.75">
      <c r="A1813" s="257"/>
      <c r="B1813" s="260"/>
      <c r="F1813" s="269"/>
      <c r="N1813" s="257"/>
      <c r="W1813" s="257"/>
    </row>
    <row r="1814" spans="1:23" s="256" customFormat="1" ht="12.75">
      <c r="A1814" s="257"/>
      <c r="B1814" s="260"/>
      <c r="F1814" s="269"/>
      <c r="N1814" s="257"/>
      <c r="W1814" s="257"/>
    </row>
    <row r="1815" spans="1:23" s="256" customFormat="1" ht="12.75">
      <c r="A1815" s="257"/>
      <c r="B1815" s="260"/>
      <c r="F1815" s="269"/>
      <c r="N1815" s="257"/>
      <c r="W1815" s="257"/>
    </row>
    <row r="1816" spans="1:23" s="256" customFormat="1" ht="12.75">
      <c r="A1816" s="257"/>
      <c r="B1816" s="260"/>
      <c r="F1816" s="269"/>
      <c r="N1816" s="257"/>
      <c r="W1816" s="257"/>
    </row>
    <row r="1817" spans="1:23" s="256" customFormat="1" ht="12.75">
      <c r="A1817" s="257"/>
      <c r="B1817" s="260"/>
      <c r="F1817" s="269"/>
      <c r="N1817" s="257"/>
      <c r="W1817" s="257"/>
    </row>
    <row r="1818" spans="1:23" s="256" customFormat="1" ht="12.75">
      <c r="A1818" s="257"/>
      <c r="B1818" s="260"/>
      <c r="F1818" s="269"/>
      <c r="N1818" s="257"/>
      <c r="W1818" s="257"/>
    </row>
    <row r="1819" spans="1:23" s="256" customFormat="1" ht="12.75">
      <c r="A1819" s="257"/>
      <c r="B1819" s="260"/>
      <c r="F1819" s="269"/>
      <c r="N1819" s="257"/>
      <c r="W1819" s="257"/>
    </row>
    <row r="1820" spans="1:23" s="256" customFormat="1" ht="12.75">
      <c r="A1820" s="257"/>
      <c r="B1820" s="260"/>
      <c r="F1820" s="269"/>
      <c r="N1820" s="257"/>
      <c r="W1820" s="257"/>
    </row>
    <row r="1821" spans="1:23" s="256" customFormat="1" ht="12.75">
      <c r="A1821" s="257"/>
      <c r="B1821" s="260"/>
      <c r="F1821" s="269"/>
      <c r="N1821" s="257"/>
      <c r="W1821" s="257"/>
    </row>
    <row r="1822" spans="1:23" s="256" customFormat="1" ht="12.75">
      <c r="A1822" s="257"/>
      <c r="B1822" s="260"/>
      <c r="F1822" s="269"/>
      <c r="N1822" s="257"/>
      <c r="W1822" s="257"/>
    </row>
    <row r="1823" spans="1:23" s="256" customFormat="1" ht="12.75">
      <c r="A1823" s="257"/>
      <c r="B1823" s="260"/>
      <c r="F1823" s="269"/>
      <c r="N1823" s="257"/>
      <c r="W1823" s="257"/>
    </row>
    <row r="1824" spans="1:23" s="256" customFormat="1" ht="12.75">
      <c r="A1824" s="257"/>
      <c r="B1824" s="260"/>
      <c r="F1824" s="269"/>
      <c r="N1824" s="257"/>
      <c r="W1824" s="257"/>
    </row>
    <row r="1825" spans="1:23" s="256" customFormat="1" ht="12.75">
      <c r="A1825" s="257"/>
      <c r="B1825" s="260"/>
      <c r="F1825" s="269"/>
      <c r="N1825" s="257"/>
      <c r="W1825" s="257"/>
    </row>
    <row r="1826" spans="1:23" s="256" customFormat="1" ht="12.75">
      <c r="A1826" s="257"/>
      <c r="B1826" s="260"/>
      <c r="F1826" s="269"/>
      <c r="N1826" s="257"/>
      <c r="W1826" s="257"/>
    </row>
    <row r="1827" spans="1:23" s="256" customFormat="1" ht="12.75">
      <c r="A1827" s="257"/>
      <c r="B1827" s="260"/>
      <c r="F1827" s="269"/>
      <c r="N1827" s="257"/>
      <c r="W1827" s="257"/>
    </row>
    <row r="1828" spans="1:23" s="256" customFormat="1" ht="12.75">
      <c r="A1828" s="257"/>
      <c r="B1828" s="260"/>
      <c r="F1828" s="269"/>
      <c r="N1828" s="257"/>
      <c r="W1828" s="257"/>
    </row>
    <row r="1829" spans="1:23" s="256" customFormat="1" ht="12.75">
      <c r="A1829" s="257"/>
      <c r="B1829" s="260"/>
      <c r="F1829" s="269"/>
      <c r="N1829" s="257"/>
      <c r="W1829" s="257"/>
    </row>
    <row r="1830" spans="1:23" s="256" customFormat="1" ht="12.75">
      <c r="A1830" s="257"/>
      <c r="B1830" s="260"/>
      <c r="F1830" s="269"/>
      <c r="N1830" s="257"/>
      <c r="W1830" s="257"/>
    </row>
    <row r="1831" spans="1:23" s="256" customFormat="1" ht="12.75">
      <c r="A1831" s="257"/>
      <c r="B1831" s="260"/>
      <c r="F1831" s="269"/>
      <c r="N1831" s="257"/>
      <c r="W1831" s="257"/>
    </row>
    <row r="1832" spans="1:23" s="256" customFormat="1" ht="12.75">
      <c r="A1832" s="257"/>
      <c r="B1832" s="260"/>
      <c r="F1832" s="269"/>
      <c r="N1832" s="257"/>
      <c r="W1832" s="257"/>
    </row>
    <row r="1833" spans="1:23" s="256" customFormat="1" ht="12.75">
      <c r="A1833" s="257"/>
      <c r="B1833" s="260"/>
      <c r="F1833" s="269"/>
      <c r="N1833" s="257"/>
      <c r="W1833" s="257"/>
    </row>
    <row r="1834" spans="1:23" s="256" customFormat="1" ht="12.75">
      <c r="A1834" s="257"/>
      <c r="B1834" s="260"/>
      <c r="F1834" s="269"/>
      <c r="N1834" s="257"/>
      <c r="W1834" s="257"/>
    </row>
    <row r="1835" spans="1:23" s="256" customFormat="1" ht="12.75">
      <c r="A1835" s="257"/>
      <c r="B1835" s="260"/>
      <c r="F1835" s="269"/>
      <c r="N1835" s="257"/>
      <c r="W1835" s="257"/>
    </row>
    <row r="1836" spans="1:23" s="256" customFormat="1" ht="12.75">
      <c r="A1836" s="257"/>
      <c r="B1836" s="260"/>
      <c r="F1836" s="269"/>
      <c r="N1836" s="257"/>
      <c r="W1836" s="257"/>
    </row>
    <row r="1837" spans="1:23" s="256" customFormat="1" ht="12.75">
      <c r="A1837" s="257"/>
      <c r="B1837" s="260"/>
      <c r="F1837" s="269"/>
      <c r="N1837" s="257"/>
      <c r="W1837" s="257"/>
    </row>
    <row r="1838" spans="1:23" s="256" customFormat="1" ht="12.75">
      <c r="A1838" s="257"/>
      <c r="B1838" s="260"/>
      <c r="F1838" s="269"/>
      <c r="N1838" s="257"/>
      <c r="W1838" s="257"/>
    </row>
    <row r="1839" spans="1:23" s="256" customFormat="1" ht="12.75">
      <c r="A1839" s="257"/>
      <c r="B1839" s="260"/>
      <c r="F1839" s="269"/>
      <c r="N1839" s="257"/>
      <c r="W1839" s="257"/>
    </row>
    <row r="1840" spans="1:23" s="256" customFormat="1" ht="12.75">
      <c r="A1840" s="257"/>
      <c r="B1840" s="260"/>
      <c r="F1840" s="269"/>
      <c r="N1840" s="257"/>
      <c r="W1840" s="257"/>
    </row>
    <row r="1841" spans="1:23" s="256" customFormat="1" ht="12.75">
      <c r="A1841" s="257"/>
      <c r="B1841" s="260"/>
      <c r="F1841" s="269"/>
      <c r="N1841" s="257"/>
      <c r="W1841" s="257"/>
    </row>
    <row r="1842" spans="1:23" s="256" customFormat="1" ht="12.75">
      <c r="A1842" s="257"/>
      <c r="B1842" s="260"/>
      <c r="F1842" s="269"/>
      <c r="N1842" s="257"/>
      <c r="W1842" s="257"/>
    </row>
    <row r="1843" spans="1:23" s="256" customFormat="1" ht="12.75">
      <c r="A1843" s="257"/>
      <c r="B1843" s="260"/>
      <c r="F1843" s="269"/>
      <c r="N1843" s="257"/>
      <c r="W1843" s="257"/>
    </row>
    <row r="1844" spans="1:23" s="256" customFormat="1" ht="12.75">
      <c r="A1844" s="257"/>
      <c r="B1844" s="260"/>
      <c r="F1844" s="269"/>
      <c r="N1844" s="257"/>
      <c r="W1844" s="257"/>
    </row>
    <row r="1845" spans="1:23" s="256" customFormat="1" ht="12.75">
      <c r="A1845" s="257"/>
      <c r="B1845" s="260"/>
      <c r="F1845" s="269"/>
      <c r="N1845" s="257"/>
      <c r="W1845" s="257"/>
    </row>
    <row r="1846" spans="1:23" s="256" customFormat="1" ht="12.75">
      <c r="A1846" s="257"/>
      <c r="B1846" s="260"/>
      <c r="F1846" s="269"/>
      <c r="N1846" s="257"/>
      <c r="W1846" s="257"/>
    </row>
    <row r="1847" spans="1:23" s="256" customFormat="1" ht="12.75">
      <c r="A1847" s="257"/>
      <c r="B1847" s="260"/>
      <c r="F1847" s="269"/>
      <c r="N1847" s="257"/>
      <c r="W1847" s="257"/>
    </row>
    <row r="1848" spans="1:23" s="256" customFormat="1" ht="12.75">
      <c r="A1848" s="257"/>
      <c r="B1848" s="260"/>
      <c r="F1848" s="269"/>
      <c r="N1848" s="257"/>
      <c r="W1848" s="257"/>
    </row>
    <row r="1849" spans="1:23" s="256" customFormat="1" ht="12.75">
      <c r="A1849" s="257"/>
      <c r="B1849" s="260"/>
      <c r="F1849" s="269"/>
      <c r="N1849" s="257"/>
      <c r="W1849" s="257"/>
    </row>
    <row r="1850" spans="1:23" s="256" customFormat="1" ht="12.75">
      <c r="A1850" s="257"/>
      <c r="B1850" s="260"/>
      <c r="F1850" s="269"/>
      <c r="N1850" s="257"/>
      <c r="W1850" s="257"/>
    </row>
    <row r="1851" spans="1:23" s="256" customFormat="1" ht="12.75">
      <c r="A1851" s="257"/>
      <c r="B1851" s="260"/>
      <c r="F1851" s="269"/>
      <c r="N1851" s="257"/>
      <c r="W1851" s="257"/>
    </row>
    <row r="1852" spans="1:23" s="256" customFormat="1" ht="12.75">
      <c r="A1852" s="257"/>
      <c r="B1852" s="260"/>
      <c r="F1852" s="269"/>
      <c r="N1852" s="257"/>
      <c r="W1852" s="257"/>
    </row>
    <row r="1853" spans="1:23" s="256" customFormat="1" ht="12.75">
      <c r="A1853" s="257"/>
      <c r="B1853" s="260"/>
      <c r="F1853" s="269"/>
      <c r="N1853" s="257"/>
      <c r="W1853" s="257"/>
    </row>
    <row r="1854" spans="1:23" s="256" customFormat="1" ht="12.75">
      <c r="A1854" s="257"/>
      <c r="B1854" s="260"/>
      <c r="F1854" s="269"/>
      <c r="N1854" s="257"/>
      <c r="W1854" s="257"/>
    </row>
    <row r="1855" spans="1:23" s="256" customFormat="1" ht="12.75">
      <c r="A1855" s="257"/>
      <c r="B1855" s="260"/>
      <c r="F1855" s="269"/>
      <c r="N1855" s="257"/>
      <c r="W1855" s="257"/>
    </row>
    <row r="1856" spans="1:23" s="256" customFormat="1" ht="12.75">
      <c r="A1856" s="257"/>
      <c r="B1856" s="260"/>
      <c r="F1856" s="269"/>
      <c r="N1856" s="257"/>
      <c r="W1856" s="257"/>
    </row>
    <row r="1857" spans="1:23" s="256" customFormat="1" ht="12.75">
      <c r="A1857" s="257"/>
      <c r="B1857" s="260"/>
      <c r="F1857" s="269"/>
      <c r="N1857" s="257"/>
      <c r="W1857" s="257"/>
    </row>
    <row r="1858" spans="1:23" s="256" customFormat="1" ht="12.75">
      <c r="A1858" s="257"/>
      <c r="B1858" s="260"/>
      <c r="F1858" s="269"/>
      <c r="N1858" s="257"/>
      <c r="W1858" s="257"/>
    </row>
    <row r="1859" spans="1:23" s="256" customFormat="1" ht="12.75">
      <c r="A1859" s="257"/>
      <c r="B1859" s="260"/>
      <c r="F1859" s="269"/>
      <c r="N1859" s="257"/>
      <c r="W1859" s="257"/>
    </row>
    <row r="1860" spans="1:23" s="256" customFormat="1" ht="12.75">
      <c r="A1860" s="257"/>
      <c r="B1860" s="260"/>
      <c r="F1860" s="269"/>
      <c r="N1860" s="257"/>
      <c r="W1860" s="257"/>
    </row>
    <row r="1861" spans="1:23" s="256" customFormat="1" ht="12.75">
      <c r="A1861" s="257"/>
      <c r="B1861" s="260"/>
      <c r="F1861" s="269"/>
      <c r="N1861" s="257"/>
      <c r="W1861" s="257"/>
    </row>
    <row r="1862" spans="1:23" s="256" customFormat="1" ht="12.75">
      <c r="A1862" s="257"/>
      <c r="B1862" s="260"/>
      <c r="F1862" s="269"/>
      <c r="N1862" s="257"/>
      <c r="W1862" s="257"/>
    </row>
    <row r="1863" spans="1:23" s="256" customFormat="1" ht="12.75">
      <c r="A1863" s="257"/>
      <c r="B1863" s="260"/>
      <c r="F1863" s="269"/>
      <c r="N1863" s="257"/>
      <c r="W1863" s="257"/>
    </row>
    <row r="1864" spans="1:23" s="256" customFormat="1" ht="12.75">
      <c r="A1864" s="257"/>
      <c r="B1864" s="260"/>
      <c r="F1864" s="269"/>
      <c r="N1864" s="257"/>
      <c r="W1864" s="257"/>
    </row>
    <row r="1865" spans="1:23" s="256" customFormat="1" ht="12.75">
      <c r="A1865" s="257"/>
      <c r="B1865" s="260"/>
      <c r="F1865" s="269"/>
      <c r="N1865" s="257"/>
      <c r="W1865" s="257"/>
    </row>
    <row r="1866" spans="1:23" s="256" customFormat="1" ht="12.75">
      <c r="A1866" s="257"/>
      <c r="B1866" s="260"/>
      <c r="F1866" s="269"/>
      <c r="N1866" s="257"/>
      <c r="W1866" s="257"/>
    </row>
    <row r="1867" spans="1:23" s="256" customFormat="1" ht="12.75">
      <c r="A1867" s="257"/>
      <c r="B1867" s="260"/>
      <c r="F1867" s="269"/>
      <c r="N1867" s="257"/>
      <c r="W1867" s="257"/>
    </row>
    <row r="1868" spans="1:23" s="256" customFormat="1" ht="12.75">
      <c r="A1868" s="257"/>
      <c r="B1868" s="260"/>
      <c r="F1868" s="269"/>
      <c r="N1868" s="257"/>
      <c r="W1868" s="257"/>
    </row>
    <row r="1869" spans="1:23" s="256" customFormat="1" ht="12.75">
      <c r="A1869" s="257"/>
      <c r="B1869" s="260"/>
      <c r="F1869" s="269"/>
      <c r="N1869" s="257"/>
      <c r="W1869" s="257"/>
    </row>
    <row r="1870" spans="1:23" s="256" customFormat="1" ht="12.75">
      <c r="A1870" s="257"/>
      <c r="B1870" s="260"/>
      <c r="F1870" s="269"/>
      <c r="N1870" s="257"/>
      <c r="W1870" s="257"/>
    </row>
    <row r="1871" spans="1:23" s="256" customFormat="1" ht="12.75">
      <c r="A1871" s="257"/>
      <c r="B1871" s="260"/>
      <c r="F1871" s="269"/>
      <c r="N1871" s="257"/>
      <c r="W1871" s="257"/>
    </row>
    <row r="1872" spans="1:23" s="256" customFormat="1" ht="12.75">
      <c r="A1872" s="257"/>
      <c r="B1872" s="260"/>
      <c r="F1872" s="269"/>
      <c r="N1872" s="257"/>
      <c r="W1872" s="257"/>
    </row>
    <row r="1873" spans="1:23" s="256" customFormat="1" ht="12.75">
      <c r="A1873" s="257"/>
      <c r="B1873" s="260"/>
      <c r="F1873" s="269"/>
      <c r="N1873" s="257"/>
      <c r="W1873" s="257"/>
    </row>
    <row r="1874" spans="1:23" s="256" customFormat="1" ht="12.75">
      <c r="A1874" s="257"/>
      <c r="B1874" s="260"/>
      <c r="F1874" s="269"/>
      <c r="N1874" s="257"/>
      <c r="W1874" s="257"/>
    </row>
    <row r="1875" spans="1:23" s="256" customFormat="1" ht="12.75">
      <c r="A1875" s="257"/>
      <c r="B1875" s="260"/>
      <c r="F1875" s="269"/>
      <c r="N1875" s="257"/>
      <c r="W1875" s="257"/>
    </row>
    <row r="1876" spans="1:23" s="256" customFormat="1" ht="12.75">
      <c r="A1876" s="257"/>
      <c r="B1876" s="260"/>
      <c r="F1876" s="269"/>
      <c r="N1876" s="257"/>
      <c r="W1876" s="257"/>
    </row>
    <row r="1877" spans="1:23" s="256" customFormat="1" ht="12.75">
      <c r="A1877" s="257"/>
      <c r="B1877" s="260"/>
      <c r="F1877" s="269"/>
      <c r="N1877" s="257"/>
      <c r="W1877" s="257"/>
    </row>
    <row r="1878" spans="1:23" s="256" customFormat="1" ht="12.75">
      <c r="A1878" s="257"/>
      <c r="B1878" s="260"/>
      <c r="F1878" s="269"/>
      <c r="N1878" s="257"/>
      <c r="W1878" s="257"/>
    </row>
    <row r="1879" spans="1:23" s="256" customFormat="1" ht="12.75">
      <c r="A1879" s="257"/>
      <c r="B1879" s="260"/>
      <c r="F1879" s="269"/>
      <c r="N1879" s="257"/>
      <c r="W1879" s="257"/>
    </row>
    <row r="1880" spans="1:23" s="256" customFormat="1" ht="12.75">
      <c r="A1880" s="257"/>
      <c r="B1880" s="260"/>
      <c r="F1880" s="269"/>
      <c r="N1880" s="257"/>
      <c r="W1880" s="257"/>
    </row>
    <row r="1881" spans="1:23" s="256" customFormat="1" ht="12.75">
      <c r="A1881" s="257"/>
      <c r="B1881" s="260"/>
      <c r="F1881" s="269"/>
      <c r="N1881" s="257"/>
      <c r="W1881" s="257"/>
    </row>
    <row r="1882" spans="1:23" s="256" customFormat="1" ht="12.75">
      <c r="A1882" s="257"/>
      <c r="B1882" s="260"/>
      <c r="F1882" s="269"/>
      <c r="N1882" s="257"/>
      <c r="W1882" s="257"/>
    </row>
    <row r="1883" spans="1:23" s="256" customFormat="1" ht="12.75">
      <c r="A1883" s="257"/>
      <c r="B1883" s="260"/>
      <c r="F1883" s="269"/>
      <c r="N1883" s="257"/>
      <c r="W1883" s="257"/>
    </row>
    <row r="1884" spans="1:23" s="256" customFormat="1" ht="12.75">
      <c r="A1884" s="257"/>
      <c r="B1884" s="260"/>
      <c r="F1884" s="269"/>
      <c r="N1884" s="257"/>
      <c r="W1884" s="257"/>
    </row>
    <row r="1885" spans="1:23" s="256" customFormat="1" ht="12.75">
      <c r="A1885" s="257"/>
      <c r="B1885" s="260"/>
      <c r="F1885" s="269"/>
      <c r="N1885" s="257"/>
      <c r="W1885" s="257"/>
    </row>
    <row r="1886" spans="1:23" s="256" customFormat="1" ht="12.75">
      <c r="A1886" s="257"/>
      <c r="B1886" s="260"/>
      <c r="F1886" s="269"/>
      <c r="N1886" s="257"/>
      <c r="W1886" s="257"/>
    </row>
    <row r="1887" spans="1:23" s="256" customFormat="1" ht="12.75">
      <c r="A1887" s="257"/>
      <c r="B1887" s="260"/>
      <c r="F1887" s="269"/>
      <c r="N1887" s="257"/>
      <c r="W1887" s="257"/>
    </row>
    <row r="1888" spans="1:23" s="256" customFormat="1" ht="12.75">
      <c r="A1888" s="257"/>
      <c r="B1888" s="260"/>
      <c r="F1888" s="269"/>
      <c r="N1888" s="257"/>
      <c r="W1888" s="257"/>
    </row>
    <row r="1889" spans="1:23" s="256" customFormat="1" ht="12.75">
      <c r="A1889" s="257"/>
      <c r="B1889" s="260"/>
      <c r="F1889" s="269"/>
      <c r="N1889" s="257"/>
      <c r="W1889" s="257"/>
    </row>
    <row r="1890" spans="1:23" s="256" customFormat="1" ht="12.75">
      <c r="A1890" s="257"/>
      <c r="B1890" s="260"/>
      <c r="F1890" s="269"/>
      <c r="N1890" s="257"/>
      <c r="W1890" s="257"/>
    </row>
    <row r="1891" spans="1:23" s="256" customFormat="1" ht="12.75">
      <c r="A1891" s="257"/>
      <c r="B1891" s="260"/>
      <c r="F1891" s="269"/>
      <c r="N1891" s="257"/>
      <c r="W1891" s="257"/>
    </row>
    <row r="1892" spans="1:23" s="256" customFormat="1" ht="12.75">
      <c r="A1892" s="257"/>
      <c r="B1892" s="260"/>
      <c r="F1892" s="269"/>
      <c r="N1892" s="257"/>
      <c r="W1892" s="257"/>
    </row>
    <row r="1893" spans="1:23" s="256" customFormat="1" ht="12.75">
      <c r="A1893" s="257"/>
      <c r="B1893" s="260"/>
      <c r="F1893" s="269"/>
      <c r="N1893" s="257"/>
      <c r="W1893" s="257"/>
    </row>
    <row r="1894" spans="1:23" s="256" customFormat="1" ht="12.75">
      <c r="A1894" s="257"/>
      <c r="B1894" s="260"/>
      <c r="F1894" s="269"/>
      <c r="N1894" s="257"/>
      <c r="W1894" s="257"/>
    </row>
    <row r="1895" spans="1:23" s="256" customFormat="1" ht="12.75">
      <c r="A1895" s="257"/>
      <c r="B1895" s="260"/>
      <c r="F1895" s="269"/>
      <c r="N1895" s="257"/>
      <c r="W1895" s="257"/>
    </row>
    <row r="1896" spans="1:23" s="256" customFormat="1" ht="12.75">
      <c r="A1896" s="257"/>
      <c r="B1896" s="260"/>
      <c r="F1896" s="269"/>
      <c r="N1896" s="257"/>
      <c r="W1896" s="257"/>
    </row>
    <row r="1897" spans="1:23" s="256" customFormat="1" ht="12.75">
      <c r="A1897" s="257"/>
      <c r="B1897" s="260"/>
      <c r="F1897" s="269"/>
      <c r="N1897" s="257"/>
      <c r="W1897" s="257"/>
    </row>
    <row r="1898" spans="1:23" s="256" customFormat="1" ht="12.75">
      <c r="A1898" s="257"/>
      <c r="B1898" s="260"/>
      <c r="F1898" s="269"/>
      <c r="N1898" s="257"/>
      <c r="W1898" s="257"/>
    </row>
    <row r="1899" spans="1:23" s="256" customFormat="1" ht="12.75">
      <c r="A1899" s="257"/>
      <c r="B1899" s="260"/>
      <c r="F1899" s="269"/>
      <c r="N1899" s="257"/>
      <c r="W1899" s="257"/>
    </row>
    <row r="1900" spans="1:23" s="256" customFormat="1" ht="12.75">
      <c r="A1900" s="257"/>
      <c r="B1900" s="260"/>
      <c r="F1900" s="269"/>
      <c r="N1900" s="257"/>
      <c r="W1900" s="257"/>
    </row>
    <row r="1901" spans="1:23" s="256" customFormat="1" ht="12.75">
      <c r="A1901" s="257"/>
      <c r="B1901" s="260"/>
      <c r="F1901" s="269"/>
      <c r="N1901" s="257"/>
      <c r="W1901" s="257"/>
    </row>
    <row r="1902" spans="1:23" s="256" customFormat="1" ht="12.75">
      <c r="A1902" s="257"/>
      <c r="B1902" s="260"/>
      <c r="F1902" s="269"/>
      <c r="N1902" s="257"/>
      <c r="W1902" s="257"/>
    </row>
    <row r="1903" spans="1:23" s="256" customFormat="1" ht="12.75">
      <c r="A1903" s="257"/>
      <c r="B1903" s="260"/>
      <c r="F1903" s="269"/>
      <c r="N1903" s="257"/>
      <c r="W1903" s="257"/>
    </row>
    <row r="1904" spans="1:23" s="256" customFormat="1" ht="12.75">
      <c r="A1904" s="257"/>
      <c r="B1904" s="260"/>
      <c r="F1904" s="269"/>
      <c r="N1904" s="257"/>
      <c r="W1904" s="257"/>
    </row>
    <row r="1905" spans="1:23" s="256" customFormat="1" ht="12.75">
      <c r="A1905" s="257"/>
      <c r="B1905" s="260"/>
      <c r="F1905" s="269"/>
      <c r="N1905" s="257"/>
      <c r="W1905" s="257"/>
    </row>
    <row r="1906" spans="1:23" s="256" customFormat="1" ht="12.75">
      <c r="A1906" s="257"/>
      <c r="B1906" s="260"/>
      <c r="F1906" s="269"/>
      <c r="N1906" s="257"/>
      <c r="W1906" s="257"/>
    </row>
    <row r="1907" spans="1:23" s="256" customFormat="1" ht="12.75">
      <c r="A1907" s="257"/>
      <c r="B1907" s="260"/>
      <c r="F1907" s="269"/>
      <c r="N1907" s="257"/>
      <c r="W1907" s="257"/>
    </row>
    <row r="1908" spans="1:23" s="256" customFormat="1" ht="12.75">
      <c r="A1908" s="257"/>
      <c r="B1908" s="260"/>
      <c r="F1908" s="269"/>
      <c r="N1908" s="257"/>
      <c r="W1908" s="257"/>
    </row>
    <row r="1909" spans="1:23" s="256" customFormat="1" ht="12.75">
      <c r="A1909" s="257"/>
      <c r="B1909" s="260"/>
      <c r="F1909" s="269"/>
      <c r="N1909" s="257"/>
      <c r="W1909" s="257"/>
    </row>
    <row r="1910" spans="1:23" s="256" customFormat="1" ht="12.75">
      <c r="A1910" s="257"/>
      <c r="B1910" s="260"/>
      <c r="F1910" s="269"/>
      <c r="N1910" s="257"/>
      <c r="W1910" s="257"/>
    </row>
    <row r="1911" spans="1:23" s="256" customFormat="1" ht="12.75">
      <c r="A1911" s="257"/>
      <c r="B1911" s="260"/>
      <c r="F1911" s="269"/>
      <c r="N1911" s="257"/>
      <c r="W1911" s="257"/>
    </row>
    <row r="1912" spans="1:23" s="256" customFormat="1" ht="12.75">
      <c r="A1912" s="257"/>
      <c r="B1912" s="260"/>
      <c r="F1912" s="269"/>
      <c r="N1912" s="257"/>
      <c r="W1912" s="257"/>
    </row>
    <row r="1913" spans="1:23" s="256" customFormat="1" ht="12.75">
      <c r="A1913" s="257"/>
      <c r="B1913" s="260"/>
      <c r="F1913" s="269"/>
      <c r="N1913" s="257"/>
      <c r="W1913" s="257"/>
    </row>
    <row r="1914" spans="1:23" s="256" customFormat="1" ht="12.75">
      <c r="A1914" s="257"/>
      <c r="B1914" s="260"/>
      <c r="F1914" s="269"/>
      <c r="N1914" s="257"/>
      <c r="W1914" s="257"/>
    </row>
    <row r="1915" spans="1:23" s="256" customFormat="1" ht="12.75">
      <c r="A1915" s="257"/>
      <c r="B1915" s="260"/>
      <c r="F1915" s="269"/>
      <c r="N1915" s="257"/>
      <c r="W1915" s="257"/>
    </row>
    <row r="1916" spans="1:23" s="256" customFormat="1" ht="12.75">
      <c r="A1916" s="257"/>
      <c r="B1916" s="260"/>
      <c r="F1916" s="269"/>
      <c r="N1916" s="257"/>
      <c r="W1916" s="257"/>
    </row>
    <row r="1917" spans="1:23" s="256" customFormat="1" ht="12.75">
      <c r="A1917" s="257"/>
      <c r="B1917" s="260"/>
      <c r="F1917" s="269"/>
      <c r="N1917" s="257"/>
      <c r="W1917" s="257"/>
    </row>
    <row r="1918" spans="1:23" s="256" customFormat="1" ht="12.75">
      <c r="A1918" s="257"/>
      <c r="B1918" s="260"/>
      <c r="F1918" s="269"/>
      <c r="N1918" s="257"/>
      <c r="W1918" s="257"/>
    </row>
    <row r="1919" spans="1:23" s="256" customFormat="1" ht="12.75">
      <c r="A1919" s="257"/>
      <c r="B1919" s="260"/>
      <c r="F1919" s="269"/>
      <c r="N1919" s="257"/>
      <c r="W1919" s="257"/>
    </row>
    <row r="1920" spans="1:23" s="256" customFormat="1" ht="12.75">
      <c r="A1920" s="257"/>
      <c r="B1920" s="260"/>
      <c r="F1920" s="269"/>
      <c r="N1920" s="257"/>
      <c r="W1920" s="257"/>
    </row>
    <row r="1921" spans="1:23" s="256" customFormat="1" ht="12.75">
      <c r="A1921" s="257"/>
      <c r="B1921" s="260"/>
      <c r="F1921" s="269"/>
      <c r="N1921" s="257"/>
      <c r="W1921" s="257"/>
    </row>
    <row r="1922" spans="1:23" s="256" customFormat="1" ht="12.75">
      <c r="A1922" s="257"/>
      <c r="B1922" s="260"/>
      <c r="F1922" s="269"/>
      <c r="N1922" s="257"/>
      <c r="W1922" s="257"/>
    </row>
    <row r="1923" spans="1:23" s="256" customFormat="1" ht="12.75">
      <c r="A1923" s="257"/>
      <c r="B1923" s="260"/>
      <c r="F1923" s="269"/>
      <c r="N1923" s="257"/>
      <c r="W1923" s="257"/>
    </row>
    <row r="1924" spans="1:23" s="256" customFormat="1" ht="12.75">
      <c r="A1924" s="257"/>
      <c r="B1924" s="260"/>
      <c r="F1924" s="269"/>
      <c r="N1924" s="257"/>
      <c r="W1924" s="257"/>
    </row>
    <row r="1925" spans="1:23" s="256" customFormat="1" ht="12.75">
      <c r="A1925" s="257"/>
      <c r="B1925" s="260"/>
      <c r="F1925" s="269"/>
      <c r="N1925" s="257"/>
      <c r="W1925" s="257"/>
    </row>
    <row r="1926" spans="1:23" s="256" customFormat="1" ht="12.75">
      <c r="A1926" s="257"/>
      <c r="B1926" s="260"/>
      <c r="F1926" s="269"/>
      <c r="N1926" s="257"/>
      <c r="W1926" s="257"/>
    </row>
    <row r="1927" spans="1:23" s="256" customFormat="1" ht="12.75">
      <c r="A1927" s="257"/>
      <c r="B1927" s="260"/>
      <c r="F1927" s="269"/>
      <c r="N1927" s="257"/>
      <c r="W1927" s="257"/>
    </row>
    <row r="1928" spans="1:23" s="256" customFormat="1" ht="12.75">
      <c r="A1928" s="257"/>
      <c r="B1928" s="260"/>
      <c r="F1928" s="269"/>
      <c r="N1928" s="257"/>
      <c r="W1928" s="257"/>
    </row>
    <row r="1929" spans="1:23" s="256" customFormat="1" ht="12.75">
      <c r="A1929" s="257"/>
      <c r="B1929" s="260"/>
      <c r="F1929" s="269"/>
      <c r="N1929" s="257"/>
      <c r="W1929" s="257"/>
    </row>
    <row r="1930" spans="1:23" s="256" customFormat="1" ht="12.75">
      <c r="A1930" s="257"/>
      <c r="B1930" s="260"/>
      <c r="F1930" s="269"/>
      <c r="N1930" s="257"/>
      <c r="W1930" s="257"/>
    </row>
    <row r="1931" spans="1:23" s="256" customFormat="1" ht="12.75">
      <c r="A1931" s="257"/>
      <c r="B1931" s="260"/>
      <c r="F1931" s="269"/>
      <c r="N1931" s="257"/>
      <c r="W1931" s="257"/>
    </row>
    <row r="1932" spans="1:23" s="256" customFormat="1" ht="12.75">
      <c r="A1932" s="257"/>
      <c r="B1932" s="260"/>
      <c r="F1932" s="269"/>
      <c r="N1932" s="257"/>
      <c r="W1932" s="257"/>
    </row>
    <row r="1933" spans="1:23" s="256" customFormat="1" ht="12.75">
      <c r="A1933" s="257"/>
      <c r="B1933" s="260"/>
      <c r="F1933" s="269"/>
      <c r="N1933" s="257"/>
      <c r="W1933" s="257"/>
    </row>
    <row r="1934" spans="1:23" s="256" customFormat="1" ht="12.75">
      <c r="A1934" s="257"/>
      <c r="B1934" s="260"/>
      <c r="F1934" s="269"/>
      <c r="N1934" s="257"/>
      <c r="W1934" s="257"/>
    </row>
    <row r="1935" spans="1:23" s="256" customFormat="1" ht="12.75">
      <c r="A1935" s="257"/>
      <c r="B1935" s="260"/>
      <c r="F1935" s="269"/>
      <c r="N1935" s="257"/>
      <c r="W1935" s="257"/>
    </row>
    <row r="1936" spans="1:23" s="256" customFormat="1" ht="12.75">
      <c r="A1936" s="257"/>
      <c r="B1936" s="260"/>
      <c r="F1936" s="269"/>
      <c r="N1936" s="257"/>
      <c r="W1936" s="257"/>
    </row>
    <row r="1937" spans="1:23" s="256" customFormat="1" ht="12.75">
      <c r="A1937" s="257"/>
      <c r="B1937" s="260"/>
      <c r="F1937" s="269"/>
      <c r="N1937" s="257"/>
      <c r="W1937" s="257"/>
    </row>
    <row r="1938" spans="1:23" s="256" customFormat="1" ht="12.75">
      <c r="A1938" s="257"/>
      <c r="B1938" s="260"/>
      <c r="F1938" s="269"/>
      <c r="N1938" s="257"/>
      <c r="W1938" s="257"/>
    </row>
    <row r="1939" spans="1:23" s="256" customFormat="1" ht="12.75">
      <c r="A1939" s="257"/>
      <c r="B1939" s="260"/>
      <c r="F1939" s="269"/>
      <c r="N1939" s="257"/>
      <c r="W1939" s="257"/>
    </row>
    <row r="1940" spans="1:23" s="256" customFormat="1" ht="12.75">
      <c r="A1940" s="257"/>
      <c r="B1940" s="260"/>
      <c r="F1940" s="269"/>
      <c r="N1940" s="257"/>
      <c r="W1940" s="257"/>
    </row>
    <row r="1941" spans="1:23" s="256" customFormat="1" ht="12.75">
      <c r="A1941" s="257"/>
      <c r="B1941" s="260"/>
      <c r="F1941" s="269"/>
      <c r="N1941" s="257"/>
      <c r="W1941" s="257"/>
    </row>
    <row r="1942" spans="1:23" s="256" customFormat="1" ht="12.75">
      <c r="A1942" s="257"/>
      <c r="B1942" s="260"/>
      <c r="F1942" s="269"/>
      <c r="N1942" s="257"/>
      <c r="W1942" s="257"/>
    </row>
    <row r="1943" spans="1:23" s="256" customFormat="1" ht="12.75">
      <c r="A1943" s="257"/>
      <c r="B1943" s="260"/>
      <c r="F1943" s="269"/>
      <c r="N1943" s="257"/>
      <c r="W1943" s="257"/>
    </row>
    <row r="1944" spans="1:23" s="256" customFormat="1" ht="12.75">
      <c r="A1944" s="257"/>
      <c r="B1944" s="260"/>
      <c r="F1944" s="269"/>
      <c r="N1944" s="257"/>
      <c r="W1944" s="257"/>
    </row>
    <row r="1945" spans="1:23" s="256" customFormat="1" ht="12.75">
      <c r="A1945" s="257"/>
      <c r="B1945" s="260"/>
      <c r="F1945" s="269"/>
      <c r="N1945" s="257"/>
      <c r="W1945" s="257"/>
    </row>
    <row r="1946" spans="1:23" s="256" customFormat="1" ht="12.75">
      <c r="A1946" s="257"/>
      <c r="B1946" s="260"/>
      <c r="F1946" s="269"/>
      <c r="N1946" s="257"/>
      <c r="W1946" s="257"/>
    </row>
    <row r="1947" spans="1:23" s="256" customFormat="1" ht="12.75">
      <c r="A1947" s="257"/>
      <c r="B1947" s="260"/>
      <c r="F1947" s="269"/>
      <c r="N1947" s="257"/>
      <c r="W1947" s="257"/>
    </row>
    <row r="1948" spans="1:23" s="256" customFormat="1" ht="12.75">
      <c r="A1948" s="257"/>
      <c r="B1948" s="260"/>
      <c r="F1948" s="269"/>
      <c r="N1948" s="257"/>
      <c r="W1948" s="257"/>
    </row>
    <row r="1949" spans="1:23" s="256" customFormat="1" ht="12.75">
      <c r="A1949" s="257"/>
      <c r="B1949" s="260"/>
      <c r="F1949" s="269"/>
      <c r="N1949" s="257"/>
      <c r="W1949" s="257"/>
    </row>
    <row r="1950" spans="1:23" s="256" customFormat="1" ht="12.75">
      <c r="A1950" s="257"/>
      <c r="B1950" s="260"/>
      <c r="F1950" s="269"/>
      <c r="N1950" s="257"/>
      <c r="W1950" s="257"/>
    </row>
    <row r="1951" spans="1:23" s="256" customFormat="1" ht="12.75">
      <c r="A1951" s="257"/>
      <c r="B1951" s="260"/>
      <c r="F1951" s="269"/>
      <c r="N1951" s="257"/>
      <c r="W1951" s="257"/>
    </row>
    <row r="1952" spans="1:23" s="256" customFormat="1" ht="12.75">
      <c r="A1952" s="257"/>
      <c r="B1952" s="260"/>
      <c r="F1952" s="269"/>
      <c r="N1952" s="257"/>
      <c r="W1952" s="257"/>
    </row>
    <row r="1953" spans="1:23" s="256" customFormat="1" ht="12.75">
      <c r="A1953" s="257"/>
      <c r="B1953" s="260"/>
      <c r="F1953" s="269"/>
      <c r="N1953" s="257"/>
      <c r="W1953" s="257"/>
    </row>
    <row r="1954" spans="1:23" s="256" customFormat="1" ht="12.75">
      <c r="A1954" s="257"/>
      <c r="B1954" s="260"/>
      <c r="F1954" s="269"/>
      <c r="N1954" s="257"/>
      <c r="W1954" s="257"/>
    </row>
    <row r="1955" spans="1:23" s="256" customFormat="1" ht="12.75">
      <c r="A1955" s="257"/>
      <c r="B1955" s="260"/>
      <c r="F1955" s="269"/>
      <c r="N1955" s="257"/>
      <c r="W1955" s="257"/>
    </row>
    <row r="1956" spans="1:23" s="256" customFormat="1" ht="12.75">
      <c r="A1956" s="257"/>
      <c r="B1956" s="260"/>
      <c r="F1956" s="269"/>
      <c r="N1956" s="257"/>
      <c r="W1956" s="257"/>
    </row>
    <row r="1957" spans="1:23" s="256" customFormat="1" ht="12.75">
      <c r="A1957" s="257"/>
      <c r="B1957" s="260"/>
      <c r="F1957" s="269"/>
      <c r="N1957" s="257"/>
      <c r="W1957" s="257"/>
    </row>
    <row r="1958" spans="1:23" s="256" customFormat="1" ht="12.75">
      <c r="A1958" s="257"/>
      <c r="B1958" s="260"/>
      <c r="F1958" s="269"/>
      <c r="N1958" s="257"/>
      <c r="W1958" s="257"/>
    </row>
    <row r="1959" spans="1:23" s="256" customFormat="1" ht="12.75">
      <c r="A1959" s="257"/>
      <c r="B1959" s="260"/>
      <c r="F1959" s="269"/>
      <c r="N1959" s="257"/>
      <c r="W1959" s="257"/>
    </row>
    <row r="1960" spans="1:23" s="256" customFormat="1" ht="12.75">
      <c r="A1960" s="257"/>
      <c r="B1960" s="260"/>
      <c r="F1960" s="269"/>
      <c r="N1960" s="257"/>
      <c r="W1960" s="257"/>
    </row>
    <row r="1961" spans="1:23" s="256" customFormat="1" ht="12.75">
      <c r="A1961" s="257"/>
      <c r="B1961" s="260"/>
      <c r="F1961" s="269"/>
      <c r="N1961" s="257"/>
      <c r="W1961" s="257"/>
    </row>
    <row r="1962" spans="1:23" s="256" customFormat="1" ht="12.75">
      <c r="A1962" s="257"/>
      <c r="B1962" s="260"/>
      <c r="F1962" s="269"/>
      <c r="N1962" s="257"/>
      <c r="W1962" s="257"/>
    </row>
    <row r="1963" spans="1:23" s="256" customFormat="1" ht="12.75">
      <c r="A1963" s="257"/>
      <c r="B1963" s="260"/>
      <c r="F1963" s="269"/>
      <c r="N1963" s="257"/>
      <c r="W1963" s="257"/>
    </row>
    <row r="1964" spans="1:23" s="256" customFormat="1" ht="12.75">
      <c r="A1964" s="257"/>
      <c r="B1964" s="260"/>
      <c r="F1964" s="269"/>
      <c r="N1964" s="257"/>
      <c r="W1964" s="257"/>
    </row>
    <row r="1965" spans="1:23" s="256" customFormat="1" ht="12.75">
      <c r="A1965" s="257"/>
      <c r="B1965" s="260"/>
      <c r="F1965" s="269"/>
      <c r="N1965" s="257"/>
      <c r="W1965" s="257"/>
    </row>
    <row r="1966" spans="1:23" s="256" customFormat="1" ht="12.75">
      <c r="A1966" s="257"/>
      <c r="B1966" s="260"/>
      <c r="F1966" s="269"/>
      <c r="N1966" s="257"/>
      <c r="W1966" s="257"/>
    </row>
    <row r="1967" spans="1:23" s="256" customFormat="1" ht="12.75">
      <c r="A1967" s="257"/>
      <c r="B1967" s="260"/>
      <c r="F1967" s="269"/>
      <c r="N1967" s="257"/>
      <c r="W1967" s="257"/>
    </row>
    <row r="1968" spans="1:23" s="256" customFormat="1" ht="12.75">
      <c r="A1968" s="257"/>
      <c r="B1968" s="260"/>
      <c r="F1968" s="269"/>
      <c r="N1968" s="257"/>
      <c r="W1968" s="257"/>
    </row>
    <row r="1969" spans="1:23" s="256" customFormat="1" ht="12.75">
      <c r="A1969" s="257"/>
      <c r="B1969" s="260"/>
      <c r="F1969" s="269"/>
      <c r="N1969" s="257"/>
      <c r="W1969" s="257"/>
    </row>
    <row r="1970" spans="1:23" s="256" customFormat="1" ht="12.75">
      <c r="A1970" s="257"/>
      <c r="B1970" s="260"/>
      <c r="F1970" s="269"/>
      <c r="N1970" s="257"/>
      <c r="W1970" s="257"/>
    </row>
    <row r="1971" spans="1:23" s="256" customFormat="1" ht="12.75">
      <c r="A1971" s="257"/>
      <c r="B1971" s="260"/>
      <c r="F1971" s="269"/>
      <c r="N1971" s="257"/>
      <c r="W1971" s="257"/>
    </row>
    <row r="1972" spans="1:23" s="256" customFormat="1" ht="12.75">
      <c r="A1972" s="257"/>
      <c r="B1972" s="260"/>
      <c r="F1972" s="269"/>
      <c r="N1972" s="257"/>
      <c r="W1972" s="257"/>
    </row>
    <row r="1973" spans="1:23" s="256" customFormat="1" ht="12.75">
      <c r="A1973" s="257"/>
      <c r="B1973" s="260"/>
      <c r="F1973" s="269"/>
      <c r="N1973" s="257"/>
      <c r="W1973" s="257"/>
    </row>
    <row r="1974" spans="1:23" s="256" customFormat="1" ht="12.75">
      <c r="A1974" s="257"/>
      <c r="B1974" s="260"/>
      <c r="F1974" s="269"/>
      <c r="N1974" s="257"/>
      <c r="W1974" s="257"/>
    </row>
    <row r="1975" spans="1:23" s="256" customFormat="1" ht="12.75">
      <c r="A1975" s="257"/>
      <c r="B1975" s="260"/>
      <c r="F1975" s="269"/>
      <c r="N1975" s="257"/>
      <c r="W1975" s="257"/>
    </row>
    <row r="1976" spans="1:23" s="256" customFormat="1" ht="12.75">
      <c r="A1976" s="257"/>
      <c r="B1976" s="260"/>
      <c r="F1976" s="269"/>
      <c r="N1976" s="257"/>
      <c r="W1976" s="257"/>
    </row>
    <row r="1977" spans="1:23" s="256" customFormat="1" ht="12.75">
      <c r="A1977" s="257"/>
      <c r="B1977" s="260"/>
      <c r="F1977" s="269"/>
      <c r="N1977" s="257"/>
      <c r="W1977" s="257"/>
    </row>
    <row r="1978" spans="1:23" s="256" customFormat="1" ht="12.75">
      <c r="A1978" s="257"/>
      <c r="B1978" s="260"/>
      <c r="F1978" s="269"/>
      <c r="N1978" s="257"/>
      <c r="W1978" s="257"/>
    </row>
    <row r="1979" spans="1:23" s="256" customFormat="1" ht="12.75">
      <c r="A1979" s="257"/>
      <c r="B1979" s="260"/>
      <c r="F1979" s="269"/>
      <c r="N1979" s="257"/>
      <c r="W1979" s="257"/>
    </row>
    <row r="1980" spans="1:23" s="256" customFormat="1" ht="12.75">
      <c r="A1980" s="257"/>
      <c r="B1980" s="260"/>
      <c r="F1980" s="269"/>
      <c r="N1980" s="257"/>
      <c r="W1980" s="257"/>
    </row>
    <row r="1981" spans="1:23" s="256" customFormat="1" ht="12.75">
      <c r="A1981" s="257"/>
      <c r="B1981" s="260"/>
      <c r="F1981" s="269"/>
      <c r="N1981" s="257"/>
      <c r="W1981" s="257"/>
    </row>
    <row r="1982" spans="1:23" s="256" customFormat="1" ht="12.75">
      <c r="A1982" s="257"/>
      <c r="B1982" s="260"/>
      <c r="F1982" s="269"/>
      <c r="N1982" s="257"/>
      <c r="W1982" s="257"/>
    </row>
    <row r="1983" spans="1:23" s="256" customFormat="1" ht="12.75">
      <c r="A1983" s="257"/>
      <c r="B1983" s="260"/>
      <c r="F1983" s="269"/>
      <c r="N1983" s="257"/>
      <c r="W1983" s="257"/>
    </row>
    <row r="1984" spans="1:23" s="256" customFormat="1" ht="12.75">
      <c r="A1984" s="257"/>
      <c r="B1984" s="260"/>
      <c r="F1984" s="269"/>
      <c r="N1984" s="257"/>
      <c r="W1984" s="257"/>
    </row>
    <row r="1985" spans="1:23" s="256" customFormat="1" ht="12.75">
      <c r="A1985" s="257"/>
      <c r="B1985" s="260"/>
      <c r="F1985" s="269"/>
      <c r="N1985" s="257"/>
      <c r="W1985" s="257"/>
    </row>
    <row r="1986" spans="1:23" s="256" customFormat="1" ht="12.75">
      <c r="A1986" s="257"/>
      <c r="B1986" s="260"/>
      <c r="F1986" s="269"/>
      <c r="N1986" s="257"/>
      <c r="W1986" s="257"/>
    </row>
    <row r="1987" spans="1:23" s="256" customFormat="1" ht="12.75">
      <c r="A1987" s="257"/>
      <c r="B1987" s="260"/>
      <c r="F1987" s="269"/>
      <c r="N1987" s="257"/>
      <c r="W1987" s="257"/>
    </row>
    <row r="1988" spans="1:23" s="256" customFormat="1" ht="12.75">
      <c r="A1988" s="257"/>
      <c r="B1988" s="260"/>
      <c r="F1988" s="269"/>
      <c r="N1988" s="257"/>
      <c r="W1988" s="257"/>
    </row>
    <row r="1989" spans="1:23" s="256" customFormat="1" ht="12.75">
      <c r="A1989" s="257"/>
      <c r="B1989" s="260"/>
      <c r="F1989" s="269"/>
      <c r="N1989" s="257"/>
      <c r="W1989" s="257"/>
    </row>
    <row r="1990" spans="1:23" s="256" customFormat="1" ht="12.75">
      <c r="A1990" s="257"/>
      <c r="B1990" s="260"/>
      <c r="F1990" s="269"/>
      <c r="N1990" s="257"/>
      <c r="W1990" s="257"/>
    </row>
    <row r="1991" spans="1:23" s="256" customFormat="1" ht="12.75">
      <c r="A1991" s="257"/>
      <c r="B1991" s="260"/>
      <c r="F1991" s="269"/>
      <c r="N1991" s="257"/>
      <c r="W1991" s="257"/>
    </row>
    <row r="1992" spans="1:23" s="256" customFormat="1" ht="12.75">
      <c r="A1992" s="257"/>
      <c r="B1992" s="260"/>
      <c r="F1992" s="269"/>
      <c r="N1992" s="257"/>
      <c r="W1992" s="257"/>
    </row>
    <row r="1993" spans="1:23" s="256" customFormat="1" ht="12.75">
      <c r="A1993" s="257"/>
      <c r="B1993" s="260"/>
      <c r="F1993" s="269"/>
      <c r="N1993" s="257"/>
      <c r="W1993" s="257"/>
    </row>
    <row r="1994" spans="1:23" s="256" customFormat="1" ht="12.75">
      <c r="A1994" s="257"/>
      <c r="B1994" s="260"/>
      <c r="F1994" s="269"/>
      <c r="N1994" s="257"/>
      <c r="W1994" s="257"/>
    </row>
    <row r="1995" spans="1:23" s="256" customFormat="1" ht="12.75">
      <c r="A1995" s="257"/>
      <c r="B1995" s="260"/>
      <c r="F1995" s="269"/>
      <c r="N1995" s="257"/>
      <c r="W1995" s="257"/>
    </row>
    <row r="1996" spans="1:23" s="256" customFormat="1" ht="12.75">
      <c r="A1996" s="257"/>
      <c r="B1996" s="260"/>
      <c r="F1996" s="269"/>
      <c r="N1996" s="257"/>
      <c r="W1996" s="257"/>
    </row>
    <row r="1997" spans="1:23" s="256" customFormat="1" ht="12.75">
      <c r="A1997" s="257"/>
      <c r="B1997" s="260"/>
      <c r="F1997" s="269"/>
      <c r="N1997" s="257"/>
      <c r="W1997" s="257"/>
    </row>
    <row r="1998" spans="1:23" s="256" customFormat="1" ht="12.75">
      <c r="A1998" s="257"/>
      <c r="B1998" s="260"/>
      <c r="F1998" s="269"/>
      <c r="N1998" s="257"/>
      <c r="W1998" s="257"/>
    </row>
    <row r="1999" spans="1:23" s="256" customFormat="1" ht="12.75">
      <c r="A1999" s="257"/>
      <c r="B1999" s="260"/>
      <c r="F1999" s="269"/>
      <c r="N1999" s="257"/>
      <c r="W1999" s="257"/>
    </row>
    <row r="2000" spans="1:23" s="256" customFormat="1" ht="12.75">
      <c r="A2000" s="257"/>
      <c r="B2000" s="260"/>
      <c r="F2000" s="269"/>
      <c r="N2000" s="257"/>
      <c r="W2000" s="257"/>
    </row>
    <row r="2001" spans="1:23" s="256" customFormat="1" ht="12.75">
      <c r="A2001" s="257"/>
      <c r="B2001" s="260"/>
      <c r="F2001" s="269"/>
      <c r="N2001" s="257"/>
      <c r="W2001" s="257"/>
    </row>
    <row r="2002" spans="1:23" s="256" customFormat="1" ht="12.75">
      <c r="A2002" s="257"/>
      <c r="B2002" s="260"/>
      <c r="F2002" s="269"/>
      <c r="N2002" s="257"/>
      <c r="W2002" s="257"/>
    </row>
    <row r="2003" spans="1:23" s="256" customFormat="1" ht="12.75">
      <c r="A2003" s="257"/>
      <c r="B2003" s="260"/>
      <c r="F2003" s="269"/>
      <c r="N2003" s="257"/>
      <c r="W2003" s="257"/>
    </row>
    <row r="2004" spans="1:23" s="256" customFormat="1" ht="12.75">
      <c r="A2004" s="257"/>
      <c r="B2004" s="260"/>
      <c r="F2004" s="269"/>
      <c r="N2004" s="257"/>
      <c r="W2004" s="257"/>
    </row>
    <row r="2005" spans="1:23" s="256" customFormat="1" ht="12.75">
      <c r="A2005" s="257"/>
      <c r="B2005" s="260"/>
      <c r="F2005" s="269"/>
      <c r="N2005" s="257"/>
      <c r="W2005" s="257"/>
    </row>
    <row r="2006" spans="1:23" s="256" customFormat="1" ht="12.75">
      <c r="A2006" s="257"/>
      <c r="B2006" s="260"/>
      <c r="F2006" s="269"/>
      <c r="N2006" s="257"/>
      <c r="W2006" s="257"/>
    </row>
    <row r="2007" spans="1:23" s="256" customFormat="1" ht="12.75">
      <c r="A2007" s="257"/>
      <c r="B2007" s="260"/>
      <c r="F2007" s="269"/>
      <c r="N2007" s="257"/>
      <c r="W2007" s="257"/>
    </row>
    <row r="2008" spans="1:23" s="256" customFormat="1" ht="12.75">
      <c r="A2008" s="257"/>
      <c r="B2008" s="260"/>
      <c r="F2008" s="269"/>
      <c r="N2008" s="257"/>
      <c r="W2008" s="257"/>
    </row>
    <row r="2009" spans="1:23" s="256" customFormat="1" ht="12.75">
      <c r="A2009" s="257"/>
      <c r="B2009" s="260"/>
      <c r="F2009" s="269"/>
      <c r="N2009" s="257"/>
      <c r="W2009" s="257"/>
    </row>
    <row r="2010" spans="1:23" s="256" customFormat="1" ht="12.75">
      <c r="A2010" s="257"/>
      <c r="B2010" s="260"/>
      <c r="F2010" s="269"/>
      <c r="N2010" s="257"/>
      <c r="W2010" s="257"/>
    </row>
    <row r="2011" spans="1:23" s="256" customFormat="1" ht="12.75">
      <c r="A2011" s="257"/>
      <c r="B2011" s="260"/>
      <c r="F2011" s="269"/>
      <c r="N2011" s="257"/>
      <c r="W2011" s="257"/>
    </row>
    <row r="2012" spans="1:23" s="256" customFormat="1" ht="12.75">
      <c r="A2012" s="257"/>
      <c r="B2012" s="260"/>
      <c r="F2012" s="269"/>
      <c r="N2012" s="257"/>
      <c r="W2012" s="257"/>
    </row>
    <row r="2013" spans="1:23" s="256" customFormat="1" ht="12.75">
      <c r="A2013" s="257"/>
      <c r="B2013" s="260"/>
      <c r="F2013" s="269"/>
      <c r="N2013" s="257"/>
      <c r="W2013" s="257"/>
    </row>
    <row r="2014" spans="1:23" s="256" customFormat="1" ht="12.75">
      <c r="A2014" s="257"/>
      <c r="B2014" s="260"/>
      <c r="F2014" s="269"/>
      <c r="N2014" s="257"/>
      <c r="W2014" s="257"/>
    </row>
    <row r="2015" spans="1:23" s="256" customFormat="1" ht="12.75">
      <c r="A2015" s="257"/>
      <c r="B2015" s="260"/>
      <c r="F2015" s="269"/>
      <c r="N2015" s="257"/>
      <c r="W2015" s="257"/>
    </row>
    <row r="2016" spans="1:23" s="256" customFormat="1" ht="12.75">
      <c r="A2016" s="257"/>
      <c r="B2016" s="260"/>
      <c r="F2016" s="269"/>
      <c r="N2016" s="257"/>
      <c r="W2016" s="257"/>
    </row>
    <row r="2017" spans="1:23" s="256" customFormat="1" ht="12.75">
      <c r="A2017" s="257"/>
      <c r="B2017" s="260"/>
      <c r="F2017" s="269"/>
      <c r="N2017" s="257"/>
      <c r="W2017" s="257"/>
    </row>
    <row r="2018" spans="1:23" s="256" customFormat="1" ht="12.75">
      <c r="A2018" s="257"/>
      <c r="B2018" s="260"/>
      <c r="F2018" s="269"/>
      <c r="N2018" s="257"/>
      <c r="W2018" s="257"/>
    </row>
    <row r="2019" spans="1:23" s="256" customFormat="1" ht="12.75">
      <c r="A2019" s="257"/>
      <c r="B2019" s="260"/>
      <c r="F2019" s="269"/>
      <c r="N2019" s="257"/>
      <c r="W2019" s="257"/>
    </row>
    <row r="2020" spans="1:23" s="256" customFormat="1" ht="12.75">
      <c r="A2020" s="257"/>
      <c r="B2020" s="260"/>
      <c r="F2020" s="269"/>
      <c r="N2020" s="257"/>
      <c r="W2020" s="257"/>
    </row>
    <row r="2021" spans="1:23" s="256" customFormat="1" ht="12.75">
      <c r="A2021" s="257"/>
      <c r="B2021" s="260"/>
      <c r="F2021" s="269"/>
      <c r="N2021" s="257"/>
      <c r="W2021" s="257"/>
    </row>
    <row r="2022" spans="1:23" s="256" customFormat="1" ht="12.75">
      <c r="A2022" s="257"/>
      <c r="B2022" s="260"/>
      <c r="F2022" s="269"/>
      <c r="N2022" s="257"/>
      <c r="W2022" s="257"/>
    </row>
    <row r="2023" spans="1:23" s="256" customFormat="1" ht="12.75">
      <c r="A2023" s="257"/>
      <c r="B2023" s="260"/>
      <c r="F2023" s="269"/>
      <c r="N2023" s="257"/>
      <c r="W2023" s="257"/>
    </row>
    <row r="2024" spans="1:23" s="256" customFormat="1" ht="12.75">
      <c r="A2024" s="257"/>
      <c r="B2024" s="260"/>
      <c r="F2024" s="269"/>
      <c r="N2024" s="257"/>
      <c r="W2024" s="257"/>
    </row>
    <row r="2025" spans="1:23" s="256" customFormat="1" ht="12.75">
      <c r="A2025" s="257"/>
      <c r="B2025" s="260"/>
      <c r="F2025" s="269"/>
      <c r="N2025" s="257"/>
      <c r="W2025" s="257"/>
    </row>
    <row r="2026" spans="1:23" s="256" customFormat="1" ht="12.75">
      <c r="A2026" s="257"/>
      <c r="B2026" s="260"/>
      <c r="F2026" s="269"/>
      <c r="N2026" s="257"/>
      <c r="W2026" s="257"/>
    </row>
    <row r="2027" spans="1:23" s="256" customFormat="1" ht="12.75">
      <c r="A2027" s="257"/>
      <c r="B2027" s="260"/>
      <c r="F2027" s="269"/>
      <c r="N2027" s="257"/>
      <c r="W2027" s="257"/>
    </row>
    <row r="2028" spans="1:23" s="256" customFormat="1" ht="12.75">
      <c r="A2028" s="257"/>
      <c r="B2028" s="260"/>
      <c r="F2028" s="269"/>
      <c r="N2028" s="257"/>
      <c r="W2028" s="257"/>
    </row>
    <row r="2029" spans="1:23" s="256" customFormat="1" ht="12.75">
      <c r="A2029" s="257"/>
      <c r="B2029" s="260"/>
      <c r="F2029" s="269"/>
      <c r="N2029" s="257"/>
      <c r="W2029" s="257"/>
    </row>
    <row r="2030" spans="1:23" s="256" customFormat="1" ht="12.75">
      <c r="A2030" s="257"/>
      <c r="B2030" s="260"/>
      <c r="F2030" s="269"/>
      <c r="N2030" s="257"/>
      <c r="W2030" s="257"/>
    </row>
    <row r="2031" spans="1:23" s="256" customFormat="1" ht="12.75">
      <c r="A2031" s="257"/>
      <c r="B2031" s="260"/>
      <c r="F2031" s="269"/>
      <c r="N2031" s="257"/>
      <c r="W2031" s="257"/>
    </row>
    <row r="2032" spans="1:23" s="256" customFormat="1" ht="12.75">
      <c r="A2032" s="257"/>
      <c r="B2032" s="260"/>
      <c r="F2032" s="269"/>
      <c r="N2032" s="257"/>
      <c r="W2032" s="257"/>
    </row>
    <row r="2033" spans="1:23" s="256" customFormat="1" ht="12.75">
      <c r="A2033" s="257"/>
      <c r="B2033" s="260"/>
      <c r="F2033" s="269"/>
      <c r="N2033" s="257"/>
      <c r="W2033" s="257"/>
    </row>
    <row r="2034" spans="1:23" s="256" customFormat="1" ht="12.75">
      <c r="A2034" s="257"/>
      <c r="B2034" s="260"/>
      <c r="F2034" s="269"/>
      <c r="N2034" s="257"/>
      <c r="W2034" s="257"/>
    </row>
    <row r="2035" spans="1:23" s="256" customFormat="1" ht="12.75">
      <c r="A2035" s="257"/>
      <c r="B2035" s="260"/>
      <c r="F2035" s="269"/>
      <c r="N2035" s="257"/>
      <c r="W2035" s="257"/>
    </row>
    <row r="2036" spans="1:23" s="256" customFormat="1" ht="12.75">
      <c r="A2036" s="257"/>
      <c r="B2036" s="260"/>
      <c r="F2036" s="269"/>
      <c r="N2036" s="257"/>
      <c r="W2036" s="257"/>
    </row>
    <row r="2037" spans="1:23" s="256" customFormat="1" ht="12.75">
      <c r="A2037" s="257"/>
      <c r="B2037" s="260"/>
      <c r="F2037" s="269"/>
      <c r="N2037" s="257"/>
      <c r="W2037" s="257"/>
    </row>
    <row r="2038" spans="1:23" s="256" customFormat="1" ht="12.75">
      <c r="A2038" s="257"/>
      <c r="B2038" s="260"/>
      <c r="F2038" s="269"/>
      <c r="N2038" s="257"/>
      <c r="W2038" s="257"/>
    </row>
    <row r="2039" spans="1:23" s="256" customFormat="1" ht="12.75">
      <c r="A2039" s="257"/>
      <c r="B2039" s="260"/>
      <c r="F2039" s="269"/>
      <c r="N2039" s="257"/>
      <c r="W2039" s="257"/>
    </row>
    <row r="2040" spans="1:23" s="256" customFormat="1" ht="12.75">
      <c r="A2040" s="257"/>
      <c r="B2040" s="260"/>
      <c r="F2040" s="269"/>
      <c r="N2040" s="257"/>
      <c r="W2040" s="257"/>
    </row>
    <row r="2041" spans="1:23" s="256" customFormat="1" ht="12.75">
      <c r="A2041" s="257"/>
      <c r="B2041" s="260"/>
      <c r="F2041" s="269"/>
      <c r="N2041" s="257"/>
      <c r="W2041" s="257"/>
    </row>
    <row r="2042" spans="1:23" s="256" customFormat="1" ht="12.75">
      <c r="A2042" s="257"/>
      <c r="B2042" s="260"/>
      <c r="F2042" s="269"/>
      <c r="N2042" s="257"/>
      <c r="W2042" s="257"/>
    </row>
    <row r="2043" spans="1:23" s="256" customFormat="1" ht="12.75">
      <c r="A2043" s="257"/>
      <c r="B2043" s="260"/>
      <c r="F2043" s="269"/>
      <c r="N2043" s="257"/>
      <c r="W2043" s="257"/>
    </row>
    <row r="2044" spans="1:23" s="256" customFormat="1" ht="12.75">
      <c r="A2044" s="257"/>
      <c r="B2044" s="260"/>
      <c r="F2044" s="269"/>
      <c r="N2044" s="257"/>
      <c r="W2044" s="257"/>
    </row>
    <row r="2045" spans="1:23" s="256" customFormat="1" ht="12.75">
      <c r="A2045" s="257"/>
      <c r="B2045" s="260"/>
      <c r="F2045" s="269"/>
      <c r="N2045" s="257"/>
      <c r="W2045" s="257"/>
    </row>
    <row r="2046" spans="1:23" s="256" customFormat="1" ht="12.75">
      <c r="A2046" s="257"/>
      <c r="B2046" s="260"/>
      <c r="F2046" s="269"/>
      <c r="N2046" s="257"/>
      <c r="W2046" s="257"/>
    </row>
    <row r="2047" spans="1:23" s="256" customFormat="1" ht="12.75">
      <c r="A2047" s="257"/>
      <c r="B2047" s="260"/>
      <c r="F2047" s="269"/>
      <c r="N2047" s="257"/>
      <c r="W2047" s="257"/>
    </row>
    <row r="2048" spans="1:23" s="256" customFormat="1" ht="12.75">
      <c r="A2048" s="257"/>
      <c r="B2048" s="260"/>
      <c r="F2048" s="269"/>
      <c r="N2048" s="257"/>
      <c r="W2048" s="257"/>
    </row>
    <row r="2049" spans="1:23" s="256" customFormat="1" ht="12.75">
      <c r="A2049" s="257"/>
      <c r="B2049" s="260"/>
      <c r="F2049" s="269"/>
      <c r="N2049" s="257"/>
      <c r="W2049" s="257"/>
    </row>
    <row r="2050" spans="1:23" s="256" customFormat="1" ht="12.75">
      <c r="A2050" s="257"/>
      <c r="B2050" s="260"/>
      <c r="F2050" s="269"/>
      <c r="N2050" s="257"/>
      <c r="W2050" s="257"/>
    </row>
    <row r="2051" spans="1:23" s="256" customFormat="1" ht="12.75">
      <c r="A2051" s="257"/>
      <c r="B2051" s="260"/>
      <c r="F2051" s="269"/>
      <c r="N2051" s="257"/>
      <c r="W2051" s="257"/>
    </row>
    <row r="2052" spans="1:23" s="256" customFormat="1" ht="12.75">
      <c r="A2052" s="257"/>
      <c r="B2052" s="260"/>
      <c r="F2052" s="269"/>
      <c r="N2052" s="257"/>
      <c r="W2052" s="257"/>
    </row>
    <row r="2053" spans="1:23" s="256" customFormat="1" ht="12.75">
      <c r="A2053" s="257"/>
      <c r="B2053" s="260"/>
      <c r="F2053" s="269"/>
      <c r="N2053" s="257"/>
      <c r="W2053" s="257"/>
    </row>
    <row r="2054" spans="1:23" s="256" customFormat="1" ht="12.75">
      <c r="A2054" s="257"/>
      <c r="B2054" s="260"/>
      <c r="F2054" s="269"/>
      <c r="N2054" s="257"/>
      <c r="W2054" s="257"/>
    </row>
    <row r="2055" spans="1:23" s="256" customFormat="1" ht="12.75">
      <c r="A2055" s="257"/>
      <c r="B2055" s="260"/>
      <c r="F2055" s="269"/>
      <c r="N2055" s="257"/>
      <c r="W2055" s="257"/>
    </row>
    <row r="2056" spans="1:23" s="256" customFormat="1" ht="12.75">
      <c r="A2056" s="257"/>
      <c r="B2056" s="260"/>
      <c r="F2056" s="269"/>
      <c r="N2056" s="257"/>
      <c r="W2056" s="257"/>
    </row>
    <row r="2057" spans="1:23" s="256" customFormat="1" ht="12.75">
      <c r="A2057" s="257"/>
      <c r="B2057" s="260"/>
      <c r="F2057" s="269"/>
      <c r="N2057" s="257"/>
      <c r="W2057" s="257"/>
    </row>
    <row r="2058" spans="1:23" s="256" customFormat="1" ht="12.75">
      <c r="A2058" s="257"/>
      <c r="B2058" s="260"/>
      <c r="F2058" s="269"/>
      <c r="N2058" s="257"/>
      <c r="W2058" s="257"/>
    </row>
    <row r="2059" spans="1:23" s="256" customFormat="1" ht="12.75">
      <c r="A2059" s="257"/>
      <c r="B2059" s="260"/>
      <c r="F2059" s="269"/>
      <c r="N2059" s="257"/>
      <c r="W2059" s="257"/>
    </row>
    <row r="2060" spans="1:23" s="256" customFormat="1" ht="12.75">
      <c r="A2060" s="257"/>
      <c r="B2060" s="260"/>
      <c r="F2060" s="269"/>
      <c r="N2060" s="257"/>
      <c r="W2060" s="257"/>
    </row>
    <row r="2061" spans="1:23" s="256" customFormat="1" ht="12.75">
      <c r="A2061" s="257"/>
      <c r="B2061" s="260"/>
      <c r="F2061" s="269"/>
      <c r="N2061" s="257"/>
      <c r="W2061" s="257"/>
    </row>
    <row r="2062" spans="1:23" s="256" customFormat="1" ht="12.75">
      <c r="A2062" s="257"/>
      <c r="B2062" s="260"/>
      <c r="F2062" s="269"/>
      <c r="N2062" s="257"/>
      <c r="W2062" s="257"/>
    </row>
    <row r="2063" spans="1:23" s="256" customFormat="1" ht="12.75">
      <c r="A2063" s="257"/>
      <c r="B2063" s="260"/>
      <c r="F2063" s="269"/>
      <c r="N2063" s="257"/>
      <c r="W2063" s="257"/>
    </row>
    <row r="2064" spans="1:23" s="256" customFormat="1" ht="12.75">
      <c r="A2064" s="257"/>
      <c r="B2064" s="260"/>
      <c r="F2064" s="269"/>
      <c r="N2064" s="257"/>
      <c r="W2064" s="257"/>
    </row>
    <row r="2065" spans="1:23" s="256" customFormat="1" ht="12.75">
      <c r="A2065" s="257"/>
      <c r="B2065" s="260"/>
      <c r="F2065" s="269"/>
      <c r="N2065" s="257"/>
      <c r="W2065" s="257"/>
    </row>
    <row r="2066" spans="1:23" s="256" customFormat="1" ht="12.75">
      <c r="A2066" s="257"/>
      <c r="B2066" s="260"/>
      <c r="F2066" s="269"/>
      <c r="N2066" s="257"/>
      <c r="W2066" s="257"/>
    </row>
    <row r="2067" spans="1:23" s="256" customFormat="1" ht="12.75">
      <c r="A2067" s="257"/>
      <c r="B2067" s="260"/>
      <c r="F2067" s="269"/>
      <c r="N2067" s="257"/>
      <c r="W2067" s="257"/>
    </row>
    <row r="2068" spans="1:23" s="256" customFormat="1" ht="12.75">
      <c r="A2068" s="257"/>
      <c r="B2068" s="260"/>
      <c r="F2068" s="269"/>
      <c r="N2068" s="257"/>
      <c r="W2068" s="257"/>
    </row>
    <row r="2069" spans="1:23" s="256" customFormat="1" ht="12.75">
      <c r="A2069" s="257"/>
      <c r="B2069" s="260"/>
      <c r="F2069" s="269"/>
      <c r="N2069" s="257"/>
      <c r="W2069" s="257"/>
    </row>
    <row r="2070" spans="1:23" s="256" customFormat="1" ht="12.75">
      <c r="A2070" s="257"/>
      <c r="B2070" s="260"/>
      <c r="F2070" s="269"/>
      <c r="N2070" s="257"/>
      <c r="W2070" s="257"/>
    </row>
    <row r="2071" spans="1:23" s="256" customFormat="1" ht="12.75">
      <c r="A2071" s="257"/>
      <c r="B2071" s="260"/>
      <c r="F2071" s="269"/>
      <c r="N2071" s="257"/>
      <c r="W2071" s="257"/>
    </row>
    <row r="2072" spans="1:23" s="256" customFormat="1" ht="12.75">
      <c r="A2072" s="257"/>
      <c r="B2072" s="260"/>
      <c r="F2072" s="269"/>
      <c r="N2072" s="257"/>
      <c r="W2072" s="257"/>
    </row>
    <row r="2073" spans="1:23" s="256" customFormat="1" ht="12.75">
      <c r="A2073" s="257"/>
      <c r="B2073" s="260"/>
      <c r="F2073" s="269"/>
      <c r="N2073" s="257"/>
      <c r="W2073" s="257"/>
    </row>
    <row r="2074" spans="1:23" s="256" customFormat="1" ht="12.75">
      <c r="A2074" s="257"/>
      <c r="B2074" s="260"/>
      <c r="F2074" s="269"/>
      <c r="N2074" s="257"/>
      <c r="W2074" s="257"/>
    </row>
    <row r="2075" spans="1:23" s="256" customFormat="1" ht="12.75">
      <c r="A2075" s="257"/>
      <c r="B2075" s="260"/>
      <c r="F2075" s="269"/>
      <c r="N2075" s="257"/>
      <c r="W2075" s="257"/>
    </row>
    <row r="2076" spans="1:23" s="256" customFormat="1" ht="12.75">
      <c r="A2076" s="257"/>
      <c r="B2076" s="260"/>
      <c r="F2076" s="269"/>
      <c r="N2076" s="257"/>
      <c r="W2076" s="257"/>
    </row>
    <row r="2077" spans="1:23" s="256" customFormat="1" ht="12.75">
      <c r="A2077" s="257"/>
      <c r="B2077" s="260"/>
      <c r="F2077" s="269"/>
      <c r="N2077" s="257"/>
      <c r="W2077" s="257"/>
    </row>
    <row r="2078" spans="1:23" s="256" customFormat="1" ht="12.75">
      <c r="A2078" s="257"/>
      <c r="B2078" s="260"/>
      <c r="F2078" s="269"/>
      <c r="N2078" s="257"/>
      <c r="W2078" s="257"/>
    </row>
    <row r="2079" spans="1:23" s="256" customFormat="1" ht="12.75">
      <c r="A2079" s="257"/>
      <c r="B2079" s="260"/>
      <c r="F2079" s="269"/>
      <c r="N2079" s="257"/>
      <c r="W2079" s="257"/>
    </row>
    <row r="2080" spans="1:23" s="256" customFormat="1" ht="12.75">
      <c r="A2080" s="257"/>
      <c r="B2080" s="260"/>
      <c r="F2080" s="269"/>
      <c r="N2080" s="257"/>
      <c r="W2080" s="257"/>
    </row>
    <row r="2081" spans="1:23" s="256" customFormat="1" ht="12.75">
      <c r="A2081" s="257"/>
      <c r="B2081" s="260"/>
      <c r="F2081" s="269"/>
      <c r="N2081" s="257"/>
      <c r="W2081" s="257"/>
    </row>
    <row r="2082" spans="1:23" s="256" customFormat="1" ht="12.75">
      <c r="A2082" s="257"/>
      <c r="B2082" s="260"/>
      <c r="F2082" s="269"/>
      <c r="N2082" s="257"/>
      <c r="W2082" s="257"/>
    </row>
    <row r="2083" spans="1:23" s="256" customFormat="1" ht="12.75">
      <c r="A2083" s="257"/>
      <c r="B2083" s="260"/>
      <c r="F2083" s="269"/>
      <c r="N2083" s="257"/>
      <c r="W2083" s="257"/>
    </row>
    <row r="2084" spans="1:23" s="256" customFormat="1" ht="12.75">
      <c r="A2084" s="257"/>
      <c r="B2084" s="260"/>
      <c r="F2084" s="269"/>
      <c r="N2084" s="257"/>
      <c r="W2084" s="257"/>
    </row>
    <row r="2085" spans="1:23" s="256" customFormat="1" ht="12.75">
      <c r="A2085" s="257"/>
      <c r="B2085" s="260"/>
      <c r="F2085" s="269"/>
      <c r="N2085" s="257"/>
      <c r="W2085" s="257"/>
    </row>
    <row r="2086" spans="1:23" s="256" customFormat="1" ht="12.75">
      <c r="A2086" s="257"/>
      <c r="B2086" s="260"/>
      <c r="F2086" s="269"/>
      <c r="N2086" s="257"/>
      <c r="W2086" s="257"/>
    </row>
    <row r="2087" spans="1:23" s="256" customFormat="1" ht="12.75">
      <c r="A2087" s="257"/>
      <c r="B2087" s="260"/>
      <c r="F2087" s="269"/>
      <c r="N2087" s="257"/>
      <c r="W2087" s="257"/>
    </row>
    <row r="2088" spans="1:23" s="256" customFormat="1" ht="12.75">
      <c r="A2088" s="257"/>
      <c r="B2088" s="260"/>
      <c r="F2088" s="269"/>
      <c r="N2088" s="257"/>
      <c r="W2088" s="257"/>
    </row>
    <row r="2089" spans="1:23" s="256" customFormat="1" ht="12.75">
      <c r="A2089" s="257"/>
      <c r="B2089" s="260"/>
      <c r="F2089" s="269"/>
      <c r="N2089" s="257"/>
      <c r="W2089" s="257"/>
    </row>
    <row r="2090" spans="1:23" s="256" customFormat="1" ht="12.75">
      <c r="A2090" s="257"/>
      <c r="B2090" s="260"/>
      <c r="F2090" s="269"/>
      <c r="N2090" s="257"/>
      <c r="W2090" s="257"/>
    </row>
    <row r="2091" spans="1:23" s="256" customFormat="1" ht="12.75">
      <c r="A2091" s="257"/>
      <c r="B2091" s="260"/>
      <c r="F2091" s="269"/>
      <c r="N2091" s="257"/>
      <c r="W2091" s="257"/>
    </row>
    <row r="2092" spans="1:23" s="256" customFormat="1" ht="12.75">
      <c r="A2092" s="257"/>
      <c r="B2092" s="260"/>
      <c r="F2092" s="269"/>
      <c r="N2092" s="257"/>
      <c r="W2092" s="257"/>
    </row>
    <row r="2093" spans="1:23" s="256" customFormat="1" ht="12.75">
      <c r="A2093" s="257"/>
      <c r="B2093" s="260"/>
      <c r="F2093" s="269"/>
      <c r="N2093" s="257"/>
      <c r="W2093" s="257"/>
    </row>
    <row r="2094" spans="1:23" s="256" customFormat="1" ht="12.75">
      <c r="A2094" s="257"/>
      <c r="B2094" s="260"/>
      <c r="F2094" s="269"/>
      <c r="N2094" s="257"/>
      <c r="W2094" s="257"/>
    </row>
    <row r="2095" spans="1:23" s="256" customFormat="1" ht="12.75">
      <c r="A2095" s="257"/>
      <c r="B2095" s="260"/>
      <c r="F2095" s="269"/>
      <c r="N2095" s="257"/>
      <c r="W2095" s="257"/>
    </row>
    <row r="2096" spans="1:23" s="256" customFormat="1" ht="12.75">
      <c r="A2096" s="257"/>
      <c r="B2096" s="260"/>
      <c r="F2096" s="269"/>
      <c r="N2096" s="257"/>
      <c r="W2096" s="257"/>
    </row>
    <row r="2097" spans="1:23" s="256" customFormat="1" ht="12.75">
      <c r="A2097" s="257"/>
      <c r="B2097" s="260"/>
      <c r="F2097" s="269"/>
      <c r="N2097" s="257"/>
      <c r="W2097" s="257"/>
    </row>
    <row r="2098" spans="1:23" s="256" customFormat="1" ht="12.75">
      <c r="A2098" s="257"/>
      <c r="B2098" s="260"/>
      <c r="F2098" s="269"/>
      <c r="N2098" s="257"/>
      <c r="W2098" s="257"/>
    </row>
    <row r="2099" spans="1:23" s="256" customFormat="1" ht="12.75">
      <c r="A2099" s="257"/>
      <c r="B2099" s="260"/>
      <c r="F2099" s="269"/>
      <c r="N2099" s="257"/>
      <c r="W2099" s="257"/>
    </row>
    <row r="2100" spans="1:23" s="256" customFormat="1" ht="12.75">
      <c r="A2100" s="257"/>
      <c r="B2100" s="260"/>
      <c r="F2100" s="269"/>
      <c r="N2100" s="257"/>
      <c r="W2100" s="257"/>
    </row>
    <row r="2101" spans="1:23" s="256" customFormat="1" ht="12.75">
      <c r="A2101" s="257"/>
      <c r="B2101" s="260"/>
      <c r="F2101" s="269"/>
      <c r="N2101" s="257"/>
      <c r="W2101" s="257"/>
    </row>
    <row r="2102" spans="1:23" s="256" customFormat="1" ht="12.75">
      <c r="A2102" s="257"/>
      <c r="B2102" s="260"/>
      <c r="F2102" s="269"/>
      <c r="N2102" s="257"/>
      <c r="W2102" s="257"/>
    </row>
    <row r="2103" spans="1:23" s="256" customFormat="1" ht="12.75">
      <c r="A2103" s="257"/>
      <c r="B2103" s="260"/>
      <c r="F2103" s="269"/>
      <c r="N2103" s="257"/>
      <c r="W2103" s="257"/>
    </row>
    <row r="2104" spans="1:23" s="256" customFormat="1" ht="12.75">
      <c r="A2104" s="257"/>
      <c r="B2104" s="260"/>
      <c r="F2104" s="269"/>
      <c r="N2104" s="257"/>
      <c r="W2104" s="257"/>
    </row>
    <row r="2105" spans="1:23" s="256" customFormat="1" ht="12.75">
      <c r="A2105" s="257"/>
      <c r="B2105" s="260"/>
      <c r="F2105" s="269"/>
      <c r="N2105" s="257"/>
      <c r="W2105" s="257"/>
    </row>
    <row r="2106" spans="1:23" s="256" customFormat="1" ht="12.75">
      <c r="A2106" s="257"/>
      <c r="B2106" s="260"/>
      <c r="F2106" s="269"/>
      <c r="N2106" s="257"/>
      <c r="W2106" s="257"/>
    </row>
    <row r="2107" spans="1:23" s="256" customFormat="1" ht="12.75">
      <c r="A2107" s="257"/>
      <c r="B2107" s="260"/>
      <c r="F2107" s="269"/>
      <c r="N2107" s="257"/>
      <c r="W2107" s="257"/>
    </row>
    <row r="2108" spans="1:23" s="256" customFormat="1" ht="12.75">
      <c r="A2108" s="257"/>
      <c r="B2108" s="260"/>
      <c r="F2108" s="269"/>
      <c r="N2108" s="257"/>
      <c r="W2108" s="257"/>
    </row>
    <row r="2109" spans="1:23" s="256" customFormat="1" ht="12.75">
      <c r="A2109" s="257"/>
      <c r="B2109" s="260"/>
      <c r="F2109" s="269"/>
      <c r="N2109" s="257"/>
      <c r="W2109" s="257"/>
    </row>
    <row r="2110" spans="1:23" s="256" customFormat="1" ht="12.75">
      <c r="A2110" s="257"/>
      <c r="B2110" s="260"/>
      <c r="F2110" s="269"/>
      <c r="N2110" s="257"/>
      <c r="W2110" s="257"/>
    </row>
    <row r="2111" spans="1:23" s="256" customFormat="1" ht="12.75">
      <c r="A2111" s="257"/>
      <c r="B2111" s="260"/>
      <c r="F2111" s="269"/>
      <c r="N2111" s="257"/>
      <c r="W2111" s="257"/>
    </row>
    <row r="2112" spans="1:23" s="256" customFormat="1" ht="12.75">
      <c r="A2112" s="257"/>
      <c r="B2112" s="260"/>
      <c r="F2112" s="269"/>
      <c r="N2112" s="257"/>
      <c r="W2112" s="257"/>
    </row>
    <row r="2113" spans="1:23" s="256" customFormat="1" ht="12.75">
      <c r="A2113" s="257"/>
      <c r="B2113" s="260"/>
      <c r="F2113" s="269"/>
      <c r="N2113" s="257"/>
      <c r="W2113" s="257"/>
    </row>
    <row r="2114" spans="1:23" s="256" customFormat="1" ht="12.75">
      <c r="A2114" s="257"/>
      <c r="B2114" s="260"/>
      <c r="F2114" s="269"/>
      <c r="N2114" s="257"/>
      <c r="W2114" s="257"/>
    </row>
    <row r="2115" spans="1:23" s="256" customFormat="1" ht="12.75">
      <c r="A2115" s="257"/>
      <c r="B2115" s="260"/>
      <c r="F2115" s="269"/>
      <c r="N2115" s="257"/>
      <c r="W2115" s="257"/>
    </row>
    <row r="2116" spans="1:23" s="256" customFormat="1" ht="12.75">
      <c r="A2116" s="257"/>
      <c r="B2116" s="260"/>
      <c r="F2116" s="269"/>
      <c r="N2116" s="257"/>
      <c r="W2116" s="257"/>
    </row>
    <row r="2117" spans="1:23" s="256" customFormat="1" ht="12.75">
      <c r="A2117" s="257"/>
      <c r="B2117" s="260"/>
      <c r="F2117" s="269"/>
      <c r="N2117" s="257"/>
      <c r="W2117" s="257"/>
    </row>
    <row r="2118" spans="1:23" s="256" customFormat="1" ht="12.75">
      <c r="A2118" s="257"/>
      <c r="B2118" s="260"/>
      <c r="F2118" s="269"/>
      <c r="N2118" s="257"/>
      <c r="W2118" s="257"/>
    </row>
    <row r="2119" spans="1:23" s="256" customFormat="1" ht="12.75">
      <c r="A2119" s="257"/>
      <c r="B2119" s="260"/>
      <c r="F2119" s="269"/>
      <c r="N2119" s="257"/>
      <c r="W2119" s="257"/>
    </row>
    <row r="2120" spans="1:23" s="256" customFormat="1" ht="12.75">
      <c r="A2120" s="257"/>
      <c r="B2120" s="260"/>
      <c r="F2120" s="269"/>
      <c r="N2120" s="257"/>
      <c r="W2120" s="257"/>
    </row>
    <row r="2121" spans="1:23" s="256" customFormat="1" ht="12.75">
      <c r="A2121" s="257"/>
      <c r="B2121" s="260"/>
      <c r="F2121" s="269"/>
      <c r="N2121" s="257"/>
      <c r="W2121" s="257"/>
    </row>
    <row r="2122" spans="1:23" s="256" customFormat="1" ht="12.75">
      <c r="A2122" s="257"/>
      <c r="B2122" s="260"/>
      <c r="F2122" s="269"/>
      <c r="N2122" s="257"/>
      <c r="W2122" s="257"/>
    </row>
    <row r="2123" spans="1:23" s="256" customFormat="1" ht="12.75">
      <c r="A2123" s="257"/>
      <c r="B2123" s="260"/>
      <c r="F2123" s="269"/>
      <c r="N2123" s="257"/>
      <c r="W2123" s="257"/>
    </row>
    <row r="2124" spans="1:23" s="256" customFormat="1" ht="12.75">
      <c r="A2124" s="257"/>
      <c r="B2124" s="260"/>
      <c r="F2124" s="269"/>
      <c r="N2124" s="257"/>
      <c r="W2124" s="257"/>
    </row>
    <row r="2125" spans="1:23" s="256" customFormat="1" ht="12.75">
      <c r="A2125" s="257"/>
      <c r="B2125" s="260"/>
      <c r="F2125" s="269"/>
      <c r="N2125" s="257"/>
      <c r="W2125" s="257"/>
    </row>
    <row r="2126" spans="1:23" s="256" customFormat="1" ht="12.75">
      <c r="A2126" s="257"/>
      <c r="B2126" s="260"/>
      <c r="F2126" s="269"/>
      <c r="N2126" s="257"/>
      <c r="W2126" s="257"/>
    </row>
    <row r="2127" spans="1:23" s="256" customFormat="1" ht="12.75">
      <c r="A2127" s="257"/>
      <c r="B2127" s="260"/>
      <c r="F2127" s="269"/>
      <c r="N2127" s="257"/>
      <c r="W2127" s="257"/>
    </row>
    <row r="2128" spans="1:23" s="256" customFormat="1" ht="12.75">
      <c r="A2128" s="257"/>
      <c r="B2128" s="260"/>
      <c r="F2128" s="269"/>
      <c r="N2128" s="257"/>
      <c r="W2128" s="257"/>
    </row>
    <row r="2129" spans="1:23" s="256" customFormat="1" ht="12.75">
      <c r="A2129" s="257"/>
      <c r="B2129" s="260"/>
      <c r="F2129" s="269"/>
      <c r="N2129" s="257"/>
      <c r="W2129" s="257"/>
    </row>
    <row r="2130" spans="1:23" s="256" customFormat="1" ht="12.75">
      <c r="A2130" s="257"/>
      <c r="B2130" s="260"/>
      <c r="F2130" s="269"/>
      <c r="N2130" s="257"/>
      <c r="W2130" s="257"/>
    </row>
    <row r="2131" spans="1:23" s="256" customFormat="1" ht="12.75">
      <c r="A2131" s="257"/>
      <c r="B2131" s="260"/>
      <c r="F2131" s="269"/>
      <c r="N2131" s="257"/>
      <c r="W2131" s="257"/>
    </row>
    <row r="2132" spans="1:23" s="256" customFormat="1" ht="12.75">
      <c r="A2132" s="257"/>
      <c r="B2132" s="260"/>
      <c r="F2132" s="269"/>
      <c r="N2132" s="257"/>
      <c r="W2132" s="257"/>
    </row>
    <row r="2133" spans="1:23" s="256" customFormat="1" ht="12.75">
      <c r="A2133" s="257"/>
      <c r="B2133" s="260"/>
      <c r="F2133" s="269"/>
      <c r="N2133" s="257"/>
      <c r="W2133" s="257"/>
    </row>
    <row r="2134" spans="1:23" s="256" customFormat="1" ht="12.75">
      <c r="A2134" s="257"/>
      <c r="B2134" s="260"/>
      <c r="F2134" s="269"/>
      <c r="N2134" s="257"/>
      <c r="W2134" s="257"/>
    </row>
    <row r="2135" spans="1:23" s="256" customFormat="1" ht="12.75">
      <c r="A2135" s="257"/>
      <c r="B2135" s="260"/>
      <c r="F2135" s="269"/>
      <c r="N2135" s="257"/>
      <c r="W2135" s="257"/>
    </row>
    <row r="2136" spans="1:23" s="256" customFormat="1" ht="12.75">
      <c r="A2136" s="257"/>
      <c r="B2136" s="260"/>
      <c r="F2136" s="269"/>
      <c r="N2136" s="257"/>
      <c r="W2136" s="257"/>
    </row>
    <row r="2137" spans="1:23" s="256" customFormat="1" ht="12.75">
      <c r="A2137" s="257"/>
      <c r="B2137" s="260"/>
      <c r="F2137" s="269"/>
      <c r="N2137" s="257"/>
      <c r="W2137" s="257"/>
    </row>
    <row r="2138" spans="1:23" s="256" customFormat="1" ht="12.75">
      <c r="A2138" s="257"/>
      <c r="B2138" s="260"/>
      <c r="F2138" s="269"/>
      <c r="N2138" s="257"/>
      <c r="W2138" s="257"/>
    </row>
    <row r="2139" spans="1:23" s="256" customFormat="1" ht="12.75">
      <c r="A2139" s="257"/>
      <c r="B2139" s="260"/>
      <c r="F2139" s="269"/>
      <c r="N2139" s="257"/>
      <c r="W2139" s="257"/>
    </row>
    <row r="2140" spans="1:23" s="256" customFormat="1" ht="12.75">
      <c r="A2140" s="257"/>
      <c r="B2140" s="260"/>
      <c r="F2140" s="269"/>
      <c r="N2140" s="257"/>
      <c r="W2140" s="257"/>
    </row>
    <row r="2141" spans="1:23" s="256" customFormat="1" ht="12.75">
      <c r="A2141" s="257"/>
      <c r="B2141" s="260"/>
      <c r="F2141" s="269"/>
      <c r="N2141" s="257"/>
      <c r="W2141" s="257"/>
    </row>
    <row r="2142" spans="1:23" s="256" customFormat="1" ht="12.75">
      <c r="A2142" s="257"/>
      <c r="B2142" s="260"/>
      <c r="F2142" s="269"/>
      <c r="N2142" s="257"/>
      <c r="W2142" s="257"/>
    </row>
    <row r="2143" spans="1:23" s="256" customFormat="1" ht="12.75">
      <c r="A2143" s="257"/>
      <c r="B2143" s="260"/>
      <c r="F2143" s="269"/>
      <c r="N2143" s="257"/>
      <c r="W2143" s="257"/>
    </row>
    <row r="2144" spans="1:23" s="256" customFormat="1" ht="12.75">
      <c r="A2144" s="257"/>
      <c r="B2144" s="260"/>
      <c r="F2144" s="269"/>
      <c r="N2144" s="257"/>
      <c r="W2144" s="257"/>
    </row>
    <row r="2145" spans="1:23" s="256" customFormat="1" ht="12.75">
      <c r="A2145" s="257"/>
      <c r="B2145" s="260"/>
      <c r="F2145" s="269"/>
      <c r="N2145" s="257"/>
      <c r="W2145" s="257"/>
    </row>
    <row r="2146" spans="1:23" s="256" customFormat="1" ht="12.75">
      <c r="A2146" s="257"/>
      <c r="B2146" s="260"/>
      <c r="F2146" s="269"/>
      <c r="N2146" s="257"/>
      <c r="W2146" s="257"/>
    </row>
    <row r="2147" spans="1:23" s="256" customFormat="1" ht="12.75">
      <c r="A2147" s="257"/>
      <c r="B2147" s="260"/>
      <c r="F2147" s="269"/>
      <c r="N2147" s="257"/>
      <c r="W2147" s="257"/>
    </row>
    <row r="2148" spans="1:23" s="256" customFormat="1" ht="12.75">
      <c r="A2148" s="257"/>
      <c r="B2148" s="260"/>
      <c r="F2148" s="269"/>
      <c r="N2148" s="257"/>
      <c r="W2148" s="257"/>
    </row>
    <row r="2149" spans="1:23" s="256" customFormat="1" ht="12.75">
      <c r="A2149" s="257"/>
      <c r="B2149" s="260"/>
      <c r="F2149" s="269"/>
      <c r="N2149" s="257"/>
      <c r="W2149" s="257"/>
    </row>
    <row r="2150" spans="1:23" s="256" customFormat="1" ht="12.75">
      <c r="A2150" s="257"/>
      <c r="B2150" s="260"/>
      <c r="F2150" s="269"/>
      <c r="N2150" s="257"/>
      <c r="W2150" s="257"/>
    </row>
    <row r="2151" spans="1:23" s="256" customFormat="1" ht="12.75">
      <c r="A2151" s="257"/>
      <c r="B2151" s="260"/>
      <c r="F2151" s="269"/>
      <c r="N2151" s="257"/>
      <c r="W2151" s="257"/>
    </row>
    <row r="2152" spans="1:23" s="256" customFormat="1" ht="12.75">
      <c r="A2152" s="257"/>
      <c r="B2152" s="260"/>
      <c r="F2152" s="269"/>
      <c r="N2152" s="257"/>
      <c r="W2152" s="257"/>
    </row>
    <row r="2153" spans="1:23" s="256" customFormat="1" ht="12.75">
      <c r="A2153" s="257"/>
      <c r="B2153" s="260"/>
      <c r="F2153" s="269"/>
      <c r="N2153" s="257"/>
      <c r="W2153" s="257"/>
    </row>
    <row r="2154" spans="1:23" s="256" customFormat="1" ht="12.75">
      <c r="A2154" s="257"/>
      <c r="B2154" s="260"/>
      <c r="F2154" s="269"/>
      <c r="N2154" s="257"/>
      <c r="W2154" s="257"/>
    </row>
    <row r="2155" spans="1:23" s="256" customFormat="1" ht="12.75">
      <c r="A2155" s="257"/>
      <c r="B2155" s="260"/>
      <c r="F2155" s="269"/>
      <c r="N2155" s="257"/>
      <c r="W2155" s="257"/>
    </row>
    <row r="2156" spans="1:23" s="256" customFormat="1" ht="12.75">
      <c r="A2156" s="257"/>
      <c r="B2156" s="260"/>
      <c r="F2156" s="269"/>
      <c r="N2156" s="257"/>
      <c r="W2156" s="257"/>
    </row>
    <row r="2157" spans="1:23" s="256" customFormat="1" ht="12.75">
      <c r="A2157" s="257"/>
      <c r="B2157" s="260"/>
      <c r="F2157" s="269"/>
      <c r="N2157" s="257"/>
      <c r="W2157" s="257"/>
    </row>
    <row r="2158" spans="1:23" s="256" customFormat="1" ht="12.75">
      <c r="A2158" s="257"/>
      <c r="B2158" s="260"/>
      <c r="F2158" s="269"/>
      <c r="N2158" s="257"/>
      <c r="W2158" s="257"/>
    </row>
    <row r="2159" spans="1:23" s="256" customFormat="1" ht="12.75">
      <c r="A2159" s="257"/>
      <c r="B2159" s="260"/>
      <c r="F2159" s="269"/>
      <c r="N2159" s="257"/>
      <c r="W2159" s="257"/>
    </row>
    <row r="2160" spans="1:23" s="256" customFormat="1" ht="12.75">
      <c r="A2160" s="257"/>
      <c r="B2160" s="260"/>
      <c r="F2160" s="269"/>
      <c r="N2160" s="257"/>
      <c r="W2160" s="257"/>
    </row>
    <row r="2161" spans="1:23" s="256" customFormat="1" ht="12.75">
      <c r="A2161" s="257"/>
      <c r="B2161" s="260"/>
      <c r="F2161" s="269"/>
      <c r="N2161" s="257"/>
      <c r="W2161" s="257"/>
    </row>
    <row r="2162" spans="1:23" s="256" customFormat="1" ht="12.75">
      <c r="A2162" s="257"/>
      <c r="B2162" s="260"/>
      <c r="F2162" s="269"/>
      <c r="N2162" s="257"/>
      <c r="W2162" s="257"/>
    </row>
    <row r="2163" spans="1:23" s="256" customFormat="1" ht="12.75">
      <c r="A2163" s="257"/>
      <c r="B2163" s="260"/>
      <c r="F2163" s="269"/>
      <c r="N2163" s="257"/>
      <c r="W2163" s="257"/>
    </row>
    <row r="2164" spans="1:23" s="256" customFormat="1" ht="12.75">
      <c r="A2164" s="257"/>
      <c r="B2164" s="260"/>
      <c r="F2164" s="269"/>
      <c r="N2164" s="257"/>
      <c r="W2164" s="257"/>
    </row>
    <row r="2165" spans="1:23" s="256" customFormat="1" ht="12.75">
      <c r="A2165" s="257"/>
      <c r="B2165" s="260"/>
      <c r="F2165" s="269"/>
      <c r="N2165" s="257"/>
      <c r="W2165" s="257"/>
    </row>
    <row r="2166" spans="1:23" s="256" customFormat="1" ht="12.75">
      <c r="A2166" s="257"/>
      <c r="B2166" s="260"/>
      <c r="F2166" s="269"/>
      <c r="N2166" s="257"/>
      <c r="W2166" s="257"/>
    </row>
    <row r="2167" spans="1:23" s="256" customFormat="1" ht="12.75">
      <c r="A2167" s="257"/>
      <c r="B2167" s="260"/>
      <c r="F2167" s="269"/>
      <c r="N2167" s="257"/>
      <c r="W2167" s="257"/>
    </row>
    <row r="2168" spans="1:23" s="256" customFormat="1" ht="12.75">
      <c r="A2168" s="257"/>
      <c r="B2168" s="260"/>
      <c r="F2168" s="269"/>
      <c r="N2168" s="257"/>
      <c r="W2168" s="257"/>
    </row>
    <row r="2169" spans="1:23" s="256" customFormat="1" ht="12.75">
      <c r="A2169" s="257"/>
      <c r="B2169" s="260"/>
      <c r="F2169" s="269"/>
      <c r="N2169" s="257"/>
      <c r="W2169" s="257"/>
    </row>
    <row r="2170" spans="1:23" s="256" customFormat="1" ht="12.75">
      <c r="A2170" s="257"/>
      <c r="B2170" s="260"/>
      <c r="F2170" s="269"/>
      <c r="N2170" s="257"/>
      <c r="W2170" s="257"/>
    </row>
    <row r="2171" spans="1:23" s="256" customFormat="1" ht="12.75">
      <c r="A2171" s="257"/>
      <c r="B2171" s="260"/>
      <c r="F2171" s="269"/>
      <c r="N2171" s="257"/>
      <c r="W2171" s="257"/>
    </row>
    <row r="2172" spans="1:23" s="256" customFormat="1" ht="12.75">
      <c r="A2172" s="257"/>
      <c r="B2172" s="260"/>
      <c r="F2172" s="269"/>
      <c r="N2172" s="257"/>
      <c r="W2172" s="257"/>
    </row>
    <row r="2173" spans="1:23" s="256" customFormat="1" ht="12.75">
      <c r="A2173" s="257"/>
      <c r="B2173" s="260"/>
      <c r="F2173" s="269"/>
      <c r="N2173" s="257"/>
      <c r="W2173" s="257"/>
    </row>
    <row r="2174" spans="1:23" s="256" customFormat="1" ht="12.75">
      <c r="A2174" s="257"/>
      <c r="B2174" s="260"/>
      <c r="F2174" s="269"/>
      <c r="N2174" s="257"/>
      <c r="W2174" s="257"/>
    </row>
    <row r="2175" spans="1:23" s="256" customFormat="1" ht="12.75">
      <c r="A2175" s="257"/>
      <c r="B2175" s="260"/>
      <c r="F2175" s="269"/>
      <c r="N2175" s="257"/>
      <c r="W2175" s="257"/>
    </row>
    <row r="2176" spans="1:23" s="256" customFormat="1" ht="12.75">
      <c r="A2176" s="257"/>
      <c r="B2176" s="260"/>
      <c r="F2176" s="269"/>
      <c r="N2176" s="257"/>
      <c r="W2176" s="257"/>
    </row>
    <row r="2177" spans="1:23" s="256" customFormat="1" ht="12.75">
      <c r="A2177" s="257"/>
      <c r="B2177" s="260"/>
      <c r="F2177" s="269"/>
      <c r="N2177" s="257"/>
      <c r="W2177" s="257"/>
    </row>
    <row r="2178" spans="1:23" s="256" customFormat="1" ht="12.75">
      <c r="A2178" s="257"/>
      <c r="B2178" s="260"/>
      <c r="F2178" s="269"/>
      <c r="N2178" s="257"/>
      <c r="W2178" s="257"/>
    </row>
    <row r="2179" spans="1:23" s="256" customFormat="1" ht="12.75">
      <c r="A2179" s="257"/>
      <c r="B2179" s="260"/>
      <c r="F2179" s="269"/>
      <c r="N2179" s="257"/>
      <c r="W2179" s="257"/>
    </row>
    <row r="2180" spans="1:23" s="256" customFormat="1" ht="12.75">
      <c r="A2180" s="257"/>
      <c r="B2180" s="260"/>
      <c r="F2180" s="269"/>
      <c r="N2180" s="257"/>
      <c r="W2180" s="257"/>
    </row>
    <row r="2181" spans="1:23" s="256" customFormat="1" ht="12.75">
      <c r="A2181" s="257"/>
      <c r="B2181" s="260"/>
      <c r="F2181" s="269"/>
      <c r="N2181" s="257"/>
      <c r="W2181" s="257"/>
    </row>
    <row r="2182" spans="1:23" s="256" customFormat="1" ht="12.75">
      <c r="A2182" s="257"/>
      <c r="B2182" s="260"/>
      <c r="F2182" s="269"/>
      <c r="N2182" s="257"/>
      <c r="W2182" s="257"/>
    </row>
    <row r="2183" spans="1:23" s="256" customFormat="1" ht="12.75">
      <c r="A2183" s="257"/>
      <c r="B2183" s="260"/>
      <c r="F2183" s="269"/>
      <c r="N2183" s="257"/>
      <c r="W2183" s="257"/>
    </row>
    <row r="2184" spans="1:23" s="256" customFormat="1" ht="12.75">
      <c r="A2184" s="257"/>
      <c r="B2184" s="260"/>
      <c r="F2184" s="269"/>
      <c r="N2184" s="257"/>
      <c r="W2184" s="257"/>
    </row>
    <row r="2185" spans="1:23" s="256" customFormat="1" ht="12.75">
      <c r="A2185" s="257"/>
      <c r="B2185" s="260"/>
      <c r="F2185" s="269"/>
      <c r="N2185" s="257"/>
      <c r="W2185" s="257"/>
    </row>
    <row r="2186" spans="1:23" s="256" customFormat="1" ht="12.75">
      <c r="A2186" s="257"/>
      <c r="B2186" s="260"/>
      <c r="F2186" s="269"/>
      <c r="N2186" s="257"/>
      <c r="W2186" s="257"/>
    </row>
    <row r="2187" spans="1:23" s="256" customFormat="1" ht="12.75">
      <c r="A2187" s="257"/>
      <c r="B2187" s="260"/>
      <c r="F2187" s="269"/>
      <c r="N2187" s="257"/>
      <c r="W2187" s="257"/>
    </row>
    <row r="2188" spans="1:23" s="256" customFormat="1" ht="12.75">
      <c r="A2188" s="257"/>
      <c r="B2188" s="260"/>
      <c r="F2188" s="269"/>
      <c r="N2188" s="257"/>
      <c r="W2188" s="257"/>
    </row>
    <row r="2189" spans="1:23" s="256" customFormat="1" ht="12.75">
      <c r="A2189" s="257"/>
      <c r="B2189" s="260"/>
      <c r="F2189" s="269"/>
      <c r="N2189" s="257"/>
      <c r="W2189" s="257"/>
    </row>
    <row r="2190" spans="1:23" s="256" customFormat="1" ht="12.75">
      <c r="A2190" s="257"/>
      <c r="B2190" s="260"/>
      <c r="F2190" s="269"/>
      <c r="N2190" s="257"/>
      <c r="W2190" s="257"/>
    </row>
    <row r="2191" spans="1:23" s="256" customFormat="1" ht="12.75">
      <c r="A2191" s="257"/>
      <c r="B2191" s="260"/>
      <c r="F2191" s="269"/>
      <c r="N2191" s="257"/>
      <c r="W2191" s="257"/>
    </row>
    <row r="2192" spans="1:23" s="256" customFormat="1" ht="12.75">
      <c r="A2192" s="257"/>
      <c r="B2192" s="260"/>
      <c r="F2192" s="269"/>
      <c r="N2192" s="257"/>
      <c r="W2192" s="257"/>
    </row>
    <row r="2193" spans="1:23" s="256" customFormat="1" ht="12.75">
      <c r="A2193" s="257"/>
      <c r="B2193" s="260"/>
      <c r="F2193" s="269"/>
      <c r="N2193" s="257"/>
      <c r="W2193" s="257"/>
    </row>
    <row r="2194" spans="1:23" s="256" customFormat="1" ht="12.75">
      <c r="A2194" s="257"/>
      <c r="B2194" s="260"/>
      <c r="F2194" s="269"/>
      <c r="N2194" s="257"/>
      <c r="W2194" s="257"/>
    </row>
    <row r="2195" spans="1:23" s="256" customFormat="1" ht="12.75">
      <c r="A2195" s="257"/>
      <c r="B2195" s="260"/>
      <c r="F2195" s="269"/>
      <c r="N2195" s="257"/>
      <c r="W2195" s="257"/>
    </row>
    <row r="2196" spans="1:23" s="256" customFormat="1" ht="12.75">
      <c r="A2196" s="257"/>
      <c r="B2196" s="260"/>
      <c r="F2196" s="269"/>
      <c r="N2196" s="257"/>
      <c r="W2196" s="257"/>
    </row>
    <row r="2197" spans="1:23" s="256" customFormat="1" ht="12.75">
      <c r="A2197" s="257"/>
      <c r="B2197" s="260"/>
      <c r="F2197" s="269"/>
      <c r="N2197" s="257"/>
      <c r="W2197" s="257"/>
    </row>
    <row r="2198" spans="1:23" s="256" customFormat="1" ht="12.75">
      <c r="A2198" s="257"/>
      <c r="B2198" s="260"/>
      <c r="F2198" s="269"/>
      <c r="N2198" s="257"/>
      <c r="W2198" s="257"/>
    </row>
    <row r="2199" spans="1:23" s="256" customFormat="1" ht="12.75">
      <c r="A2199" s="257"/>
      <c r="B2199" s="260"/>
      <c r="F2199" s="269"/>
      <c r="N2199" s="257"/>
      <c r="W2199" s="257"/>
    </row>
    <row r="2200" spans="1:23" s="256" customFormat="1" ht="12.75">
      <c r="A2200" s="257"/>
      <c r="B2200" s="260"/>
      <c r="F2200" s="269"/>
      <c r="N2200" s="257"/>
      <c r="W2200" s="257"/>
    </row>
    <row r="2201" spans="1:23" s="256" customFormat="1" ht="12.75">
      <c r="A2201" s="257"/>
      <c r="B2201" s="260"/>
      <c r="F2201" s="269"/>
      <c r="N2201" s="257"/>
      <c r="W2201" s="257"/>
    </row>
    <row r="2202" spans="1:23" s="256" customFormat="1" ht="12.75">
      <c r="A2202" s="257"/>
      <c r="B2202" s="260"/>
      <c r="F2202" s="269"/>
      <c r="N2202" s="257"/>
      <c r="W2202" s="257"/>
    </row>
    <row r="2203" spans="1:23" s="256" customFormat="1" ht="12.75">
      <c r="A2203" s="257"/>
      <c r="B2203" s="260"/>
      <c r="F2203" s="269"/>
      <c r="N2203" s="257"/>
      <c r="W2203" s="257"/>
    </row>
    <row r="2204" spans="1:23" s="256" customFormat="1" ht="12.75">
      <c r="A2204" s="257"/>
      <c r="B2204" s="260"/>
      <c r="F2204" s="269"/>
      <c r="N2204" s="257"/>
      <c r="W2204" s="257"/>
    </row>
    <row r="2205" spans="1:23" s="256" customFormat="1" ht="12.75">
      <c r="A2205" s="257"/>
      <c r="B2205" s="260"/>
      <c r="F2205" s="269"/>
      <c r="N2205" s="257"/>
      <c r="W2205" s="257"/>
    </row>
    <row r="2206" spans="1:23" s="256" customFormat="1" ht="12.75">
      <c r="A2206" s="257"/>
      <c r="B2206" s="260"/>
      <c r="F2206" s="269"/>
      <c r="N2206" s="257"/>
      <c r="W2206" s="257"/>
    </row>
    <row r="2207" spans="1:23" s="256" customFormat="1" ht="12.75">
      <c r="A2207" s="257"/>
      <c r="B2207" s="260"/>
      <c r="F2207" s="269"/>
      <c r="N2207" s="257"/>
      <c r="W2207" s="257"/>
    </row>
    <row r="2208" spans="1:23" s="256" customFormat="1" ht="12.75">
      <c r="A2208" s="257"/>
      <c r="B2208" s="260"/>
      <c r="F2208" s="269"/>
      <c r="N2208" s="257"/>
      <c r="W2208" s="257"/>
    </row>
    <row r="2209" spans="1:23" s="256" customFormat="1" ht="12.75">
      <c r="A2209" s="257"/>
      <c r="B2209" s="260"/>
      <c r="F2209" s="269"/>
      <c r="N2209" s="257"/>
      <c r="W2209" s="257"/>
    </row>
    <row r="2210" spans="1:23" s="256" customFormat="1" ht="12.75">
      <c r="A2210" s="257"/>
      <c r="B2210" s="260"/>
      <c r="F2210" s="269"/>
      <c r="N2210" s="257"/>
      <c r="W2210" s="257"/>
    </row>
    <row r="2211" spans="1:23" s="256" customFormat="1" ht="12.75">
      <c r="A2211" s="257"/>
      <c r="B2211" s="260"/>
      <c r="F2211" s="269"/>
      <c r="N2211" s="257"/>
      <c r="W2211" s="257"/>
    </row>
    <row r="2212" spans="1:23" s="256" customFormat="1" ht="12.75">
      <c r="A2212" s="257"/>
      <c r="B2212" s="260"/>
      <c r="F2212" s="269"/>
      <c r="N2212" s="257"/>
      <c r="W2212" s="257"/>
    </row>
    <row r="2213" spans="1:23" s="256" customFormat="1" ht="12.75">
      <c r="A2213" s="257"/>
      <c r="B2213" s="260"/>
      <c r="F2213" s="269"/>
      <c r="N2213" s="257"/>
      <c r="W2213" s="257"/>
    </row>
    <row r="2214" spans="1:23" s="256" customFormat="1" ht="12.75">
      <c r="A2214" s="257"/>
      <c r="B2214" s="260"/>
      <c r="F2214" s="269"/>
      <c r="N2214" s="257"/>
      <c r="W2214" s="257"/>
    </row>
    <row r="2215" spans="1:23" s="256" customFormat="1" ht="12.75">
      <c r="A2215" s="257"/>
      <c r="B2215" s="260"/>
      <c r="F2215" s="269"/>
      <c r="N2215" s="257"/>
      <c r="W2215" s="257"/>
    </row>
    <row r="2216" spans="1:23" s="256" customFormat="1" ht="12.75">
      <c r="A2216" s="257"/>
      <c r="B2216" s="260"/>
      <c r="F2216" s="269"/>
      <c r="N2216" s="257"/>
      <c r="W2216" s="257"/>
    </row>
    <row r="2217" spans="1:23" s="256" customFormat="1" ht="12.75">
      <c r="A2217" s="257"/>
      <c r="B2217" s="260"/>
      <c r="F2217" s="269"/>
      <c r="N2217" s="257"/>
      <c r="W2217" s="257"/>
    </row>
    <row r="2218" spans="1:23" s="256" customFormat="1" ht="12.75">
      <c r="A2218" s="257"/>
      <c r="B2218" s="260"/>
      <c r="F2218" s="269"/>
      <c r="N2218" s="257"/>
      <c r="W2218" s="257"/>
    </row>
    <row r="2219" spans="1:23" s="256" customFormat="1" ht="12.75">
      <c r="A2219" s="257"/>
      <c r="B2219" s="260"/>
      <c r="F2219" s="269"/>
      <c r="N2219" s="257"/>
      <c r="W2219" s="257"/>
    </row>
    <row r="2220" spans="1:23" s="256" customFormat="1" ht="12.75">
      <c r="A2220" s="257"/>
      <c r="B2220" s="260"/>
      <c r="F2220" s="269"/>
      <c r="N2220" s="257"/>
      <c r="W2220" s="257"/>
    </row>
    <row r="2221" spans="1:23" s="256" customFormat="1" ht="12.75">
      <c r="A2221" s="257"/>
      <c r="B2221" s="260"/>
      <c r="F2221" s="269"/>
      <c r="N2221" s="257"/>
      <c r="W2221" s="257"/>
    </row>
    <row r="2222" spans="1:23" s="256" customFormat="1" ht="12.75">
      <c r="A2222" s="257"/>
      <c r="B2222" s="260"/>
      <c r="F2222" s="269"/>
      <c r="N2222" s="257"/>
      <c r="W2222" s="257"/>
    </row>
    <row r="2223" spans="1:23" s="256" customFormat="1" ht="12.75">
      <c r="A2223" s="257"/>
      <c r="B2223" s="260"/>
      <c r="F2223" s="269"/>
      <c r="N2223" s="257"/>
      <c r="W2223" s="257"/>
    </row>
    <row r="2224" spans="1:23" s="256" customFormat="1" ht="12.75">
      <c r="A2224" s="257"/>
      <c r="B2224" s="260"/>
      <c r="F2224" s="269"/>
      <c r="N2224" s="257"/>
      <c r="W2224" s="257"/>
    </row>
    <row r="2225" spans="1:23" s="256" customFormat="1" ht="12.75">
      <c r="A2225" s="257"/>
      <c r="B2225" s="260"/>
      <c r="F2225" s="269"/>
      <c r="N2225" s="257"/>
      <c r="W2225" s="257"/>
    </row>
    <row r="2226" spans="1:23" s="256" customFormat="1" ht="12.75">
      <c r="A2226" s="257"/>
      <c r="B2226" s="260"/>
      <c r="F2226" s="269"/>
      <c r="N2226" s="257"/>
      <c r="W2226" s="257"/>
    </row>
    <row r="2227" spans="1:23" s="256" customFormat="1" ht="12.75">
      <c r="A2227" s="257"/>
      <c r="B2227" s="260"/>
      <c r="F2227" s="269"/>
      <c r="N2227" s="257"/>
      <c r="W2227" s="257"/>
    </row>
    <row r="2228" spans="1:23" s="256" customFormat="1" ht="12.75">
      <c r="A2228" s="257"/>
      <c r="B2228" s="260"/>
      <c r="F2228" s="269"/>
      <c r="N2228" s="257"/>
      <c r="W2228" s="257"/>
    </row>
    <row r="2229" spans="1:23" s="256" customFormat="1" ht="12.75">
      <c r="A2229" s="257"/>
      <c r="B2229" s="260"/>
      <c r="F2229" s="269"/>
      <c r="N2229" s="257"/>
      <c r="W2229" s="257"/>
    </row>
    <row r="2230" spans="1:23" s="256" customFormat="1" ht="12.75">
      <c r="A2230" s="257"/>
      <c r="B2230" s="260"/>
      <c r="F2230" s="269"/>
      <c r="N2230" s="257"/>
      <c r="W2230" s="257"/>
    </row>
    <row r="2231" spans="1:23" s="256" customFormat="1" ht="12.75">
      <c r="A2231" s="257"/>
      <c r="B2231" s="260"/>
      <c r="F2231" s="269"/>
      <c r="N2231" s="257"/>
      <c r="W2231" s="257"/>
    </row>
    <row r="2232" spans="1:23" s="256" customFormat="1" ht="12.75">
      <c r="A2232" s="257"/>
      <c r="B2232" s="260"/>
      <c r="F2232" s="269"/>
      <c r="N2232" s="257"/>
      <c r="W2232" s="257"/>
    </row>
    <row r="2233" spans="1:23" s="256" customFormat="1" ht="12.75">
      <c r="A2233" s="257"/>
      <c r="B2233" s="260"/>
      <c r="F2233" s="269"/>
      <c r="N2233" s="257"/>
      <c r="W2233" s="257"/>
    </row>
    <row r="2234" spans="1:23" s="256" customFormat="1" ht="12.75">
      <c r="A2234" s="257"/>
      <c r="B2234" s="260"/>
      <c r="F2234" s="269"/>
      <c r="N2234" s="257"/>
      <c r="W2234" s="257"/>
    </row>
    <row r="2235" spans="1:23" s="256" customFormat="1" ht="12.75">
      <c r="A2235" s="257"/>
      <c r="B2235" s="260"/>
      <c r="F2235" s="269"/>
      <c r="N2235" s="257"/>
      <c r="W2235" s="257"/>
    </row>
    <row r="2236" spans="1:23" s="256" customFormat="1" ht="12.75">
      <c r="A2236" s="257"/>
      <c r="B2236" s="260"/>
      <c r="F2236" s="269"/>
      <c r="N2236" s="257"/>
      <c r="W2236" s="257"/>
    </row>
    <row r="2237" spans="1:23" s="256" customFormat="1" ht="12.75">
      <c r="A2237" s="257"/>
      <c r="B2237" s="260"/>
      <c r="F2237" s="269"/>
      <c r="N2237" s="257"/>
      <c r="W2237" s="257"/>
    </row>
    <row r="2238" spans="1:23" s="256" customFormat="1" ht="12.75">
      <c r="A2238" s="257"/>
      <c r="B2238" s="260"/>
      <c r="F2238" s="269"/>
      <c r="N2238" s="257"/>
      <c r="W2238" s="257"/>
    </row>
    <row r="2239" spans="1:23" s="256" customFormat="1" ht="12.75">
      <c r="A2239" s="257"/>
      <c r="B2239" s="260"/>
      <c r="F2239" s="269"/>
      <c r="N2239" s="257"/>
      <c r="W2239" s="257"/>
    </row>
    <row r="2240" spans="1:23" s="256" customFormat="1" ht="12.75">
      <c r="A2240" s="257"/>
      <c r="B2240" s="260"/>
      <c r="F2240" s="269"/>
      <c r="N2240" s="257"/>
      <c r="W2240" s="257"/>
    </row>
    <row r="2241" spans="1:23" s="256" customFormat="1" ht="12.75">
      <c r="A2241" s="257"/>
      <c r="B2241" s="260"/>
      <c r="F2241" s="269"/>
      <c r="N2241" s="257"/>
      <c r="W2241" s="257"/>
    </row>
    <row r="2242" spans="1:23" s="256" customFormat="1" ht="12.75">
      <c r="A2242" s="257"/>
      <c r="B2242" s="260"/>
      <c r="F2242" s="269"/>
      <c r="N2242" s="257"/>
      <c r="W2242" s="257"/>
    </row>
    <row r="2243" spans="1:23" s="256" customFormat="1" ht="12.75">
      <c r="A2243" s="257"/>
      <c r="B2243" s="260"/>
      <c r="F2243" s="269"/>
      <c r="N2243" s="257"/>
      <c r="W2243" s="257"/>
    </row>
    <row r="2244" spans="1:23" s="256" customFormat="1" ht="12.75">
      <c r="A2244" s="257"/>
      <c r="B2244" s="260"/>
      <c r="F2244" s="269"/>
      <c r="N2244" s="257"/>
      <c r="W2244" s="257"/>
    </row>
    <row r="2245" spans="1:23" s="256" customFormat="1" ht="12.75">
      <c r="A2245" s="257"/>
      <c r="B2245" s="260"/>
      <c r="F2245" s="269"/>
      <c r="N2245" s="257"/>
      <c r="W2245" s="257"/>
    </row>
    <row r="2246" spans="1:23" s="256" customFormat="1" ht="12.75">
      <c r="A2246" s="257"/>
      <c r="B2246" s="260"/>
      <c r="F2246" s="269"/>
      <c r="N2246" s="257"/>
      <c r="W2246" s="257"/>
    </row>
    <row r="2247" spans="1:23" s="256" customFormat="1" ht="12.75">
      <c r="A2247" s="257"/>
      <c r="B2247" s="260"/>
      <c r="F2247" s="269"/>
      <c r="N2247" s="257"/>
      <c r="W2247" s="257"/>
    </row>
    <row r="2248" spans="1:23" s="256" customFormat="1" ht="12.75">
      <c r="A2248" s="257"/>
      <c r="B2248" s="260"/>
      <c r="F2248" s="269"/>
      <c r="N2248" s="257"/>
      <c r="W2248" s="257"/>
    </row>
    <row r="2249" spans="1:23" s="256" customFormat="1" ht="12.75">
      <c r="A2249" s="257"/>
      <c r="B2249" s="260"/>
      <c r="F2249" s="269"/>
      <c r="N2249" s="257"/>
      <c r="W2249" s="257"/>
    </row>
    <row r="2250" spans="1:23" s="256" customFormat="1" ht="12.75">
      <c r="A2250" s="257"/>
      <c r="B2250" s="260"/>
      <c r="F2250" s="269"/>
      <c r="N2250" s="257"/>
      <c r="W2250" s="257"/>
    </row>
    <row r="2251" spans="1:23" s="256" customFormat="1" ht="12.75">
      <c r="A2251" s="257"/>
      <c r="B2251" s="260"/>
      <c r="F2251" s="269"/>
      <c r="N2251" s="257"/>
      <c r="W2251" s="257"/>
    </row>
    <row r="2252" spans="1:23" s="256" customFormat="1" ht="12.75">
      <c r="A2252" s="257"/>
      <c r="B2252" s="260"/>
      <c r="F2252" s="269"/>
      <c r="N2252" s="257"/>
      <c r="W2252" s="257"/>
    </row>
    <row r="2253" spans="1:23" s="256" customFormat="1" ht="12.75">
      <c r="A2253" s="257"/>
      <c r="B2253" s="260"/>
      <c r="F2253" s="269"/>
      <c r="N2253" s="257"/>
      <c r="W2253" s="257"/>
    </row>
    <row r="2254" spans="1:23" s="256" customFormat="1" ht="12.75">
      <c r="A2254" s="257"/>
      <c r="B2254" s="260"/>
      <c r="F2254" s="269"/>
      <c r="N2254" s="257"/>
      <c r="W2254" s="257"/>
    </row>
    <row r="2255" spans="1:23" s="256" customFormat="1" ht="12.75">
      <c r="A2255" s="257"/>
      <c r="B2255" s="260"/>
      <c r="F2255" s="269"/>
      <c r="N2255" s="257"/>
      <c r="W2255" s="257"/>
    </row>
    <row r="2256" spans="1:23" s="256" customFormat="1" ht="12.75">
      <c r="A2256" s="257"/>
      <c r="B2256" s="260"/>
      <c r="F2256" s="269"/>
      <c r="N2256" s="257"/>
      <c r="W2256" s="257"/>
    </row>
    <row r="2257" spans="1:23" s="256" customFormat="1" ht="12.75">
      <c r="A2257" s="257"/>
      <c r="B2257" s="260"/>
      <c r="F2257" s="269"/>
      <c r="N2257" s="257"/>
      <c r="W2257" s="257"/>
    </row>
    <row r="2258" spans="1:23" s="256" customFormat="1" ht="12.75">
      <c r="A2258" s="257"/>
      <c r="B2258" s="260"/>
      <c r="F2258" s="269"/>
      <c r="N2258" s="257"/>
      <c r="W2258" s="257"/>
    </row>
    <row r="2259" spans="1:23" s="256" customFormat="1" ht="12.75">
      <c r="A2259" s="257"/>
      <c r="B2259" s="260"/>
      <c r="F2259" s="269"/>
      <c r="N2259" s="257"/>
      <c r="W2259" s="257"/>
    </row>
    <row r="2260" spans="1:23" s="256" customFormat="1" ht="12.75">
      <c r="A2260" s="257"/>
      <c r="B2260" s="260"/>
      <c r="F2260" s="269"/>
      <c r="N2260" s="257"/>
      <c r="W2260" s="257"/>
    </row>
    <row r="2261" spans="1:23" s="256" customFormat="1" ht="12.75">
      <c r="A2261" s="257"/>
      <c r="B2261" s="260"/>
      <c r="F2261" s="269"/>
      <c r="N2261" s="257"/>
      <c r="W2261" s="257"/>
    </row>
    <row r="2262" spans="1:23" s="256" customFormat="1" ht="12.75">
      <c r="A2262" s="257"/>
      <c r="B2262" s="260"/>
      <c r="F2262" s="269"/>
      <c r="N2262" s="257"/>
      <c r="W2262" s="257"/>
    </row>
    <row r="2263" spans="1:23" s="256" customFormat="1" ht="12.75">
      <c r="A2263" s="257"/>
      <c r="B2263" s="260"/>
      <c r="F2263" s="269"/>
      <c r="N2263" s="257"/>
      <c r="W2263" s="257"/>
    </row>
    <row r="2264" spans="1:23" s="256" customFormat="1" ht="12.75">
      <c r="A2264" s="257"/>
      <c r="B2264" s="260"/>
      <c r="F2264" s="269"/>
      <c r="N2264" s="257"/>
      <c r="W2264" s="257"/>
    </row>
    <row r="2265" spans="1:23" s="256" customFormat="1" ht="12.75">
      <c r="A2265" s="257"/>
      <c r="B2265" s="260"/>
      <c r="F2265" s="269"/>
      <c r="N2265" s="257"/>
      <c r="W2265" s="257"/>
    </row>
    <row r="2266" spans="1:23" s="256" customFormat="1" ht="12.75">
      <c r="A2266" s="257"/>
      <c r="B2266" s="260"/>
      <c r="F2266" s="269"/>
      <c r="N2266" s="257"/>
      <c r="W2266" s="257"/>
    </row>
    <row r="2267" spans="1:23" s="256" customFormat="1" ht="12.75">
      <c r="A2267" s="257"/>
      <c r="B2267" s="260"/>
      <c r="F2267" s="269"/>
      <c r="N2267" s="257"/>
      <c r="W2267" s="257"/>
    </row>
    <row r="2268" spans="1:23" s="256" customFormat="1" ht="12.75">
      <c r="A2268" s="257"/>
      <c r="B2268" s="260"/>
      <c r="F2268" s="269"/>
      <c r="N2268" s="257"/>
      <c r="W2268" s="257"/>
    </row>
    <row r="2269" spans="1:23" s="256" customFormat="1" ht="12.75">
      <c r="A2269" s="257"/>
      <c r="B2269" s="260"/>
      <c r="F2269" s="269"/>
      <c r="N2269" s="257"/>
      <c r="W2269" s="257"/>
    </row>
    <row r="2270" spans="1:23" s="256" customFormat="1" ht="12.75">
      <c r="A2270" s="257"/>
      <c r="B2270" s="260"/>
      <c r="F2270" s="269"/>
      <c r="N2270" s="257"/>
      <c r="W2270" s="257"/>
    </row>
    <row r="2271" spans="1:23" s="256" customFormat="1" ht="12.75">
      <c r="A2271" s="257"/>
      <c r="B2271" s="260"/>
      <c r="F2271" s="269"/>
      <c r="N2271" s="257"/>
      <c r="W2271" s="257"/>
    </row>
    <row r="2272" spans="1:23" s="256" customFormat="1" ht="12.75">
      <c r="A2272" s="257"/>
      <c r="B2272" s="260"/>
      <c r="F2272" s="269"/>
      <c r="N2272" s="257"/>
      <c r="W2272" s="257"/>
    </row>
    <row r="2273" spans="1:23" s="256" customFormat="1" ht="12.75">
      <c r="A2273" s="257"/>
      <c r="B2273" s="260"/>
      <c r="F2273" s="269"/>
      <c r="N2273" s="257"/>
      <c r="W2273" s="257"/>
    </row>
    <row r="2274" spans="1:23" s="256" customFormat="1" ht="12.75">
      <c r="A2274" s="257"/>
      <c r="B2274" s="260"/>
      <c r="F2274" s="269"/>
      <c r="N2274" s="257"/>
      <c r="W2274" s="257"/>
    </row>
    <row r="2275" spans="1:23" s="256" customFormat="1" ht="12.75">
      <c r="A2275" s="257"/>
      <c r="B2275" s="260"/>
      <c r="F2275" s="269"/>
      <c r="N2275" s="257"/>
      <c r="W2275" s="257"/>
    </row>
    <row r="2276" spans="1:23" s="256" customFormat="1" ht="12.75">
      <c r="A2276" s="257"/>
      <c r="B2276" s="260"/>
      <c r="F2276" s="269"/>
      <c r="N2276" s="257"/>
      <c r="W2276" s="257"/>
    </row>
    <row r="2277" spans="1:23" s="256" customFormat="1" ht="12.75">
      <c r="A2277" s="257"/>
      <c r="B2277" s="260"/>
      <c r="F2277" s="269"/>
      <c r="N2277" s="257"/>
      <c r="W2277" s="257"/>
    </row>
    <row r="2278" spans="1:23" s="256" customFormat="1" ht="12.75">
      <c r="A2278" s="257"/>
      <c r="B2278" s="260"/>
      <c r="F2278" s="269"/>
      <c r="N2278" s="257"/>
      <c r="W2278" s="257"/>
    </row>
    <row r="2279" spans="1:23" s="256" customFormat="1" ht="12.75">
      <c r="A2279" s="257"/>
      <c r="B2279" s="260"/>
      <c r="F2279" s="269"/>
      <c r="N2279" s="257"/>
      <c r="W2279" s="257"/>
    </row>
    <row r="2280" spans="1:23" s="256" customFormat="1" ht="12.75">
      <c r="A2280" s="257"/>
      <c r="B2280" s="260"/>
      <c r="F2280" s="269"/>
      <c r="N2280" s="257"/>
      <c r="W2280" s="257"/>
    </row>
    <row r="2281" spans="1:23" s="256" customFormat="1" ht="12.75">
      <c r="A2281" s="257"/>
      <c r="B2281" s="260"/>
      <c r="F2281" s="269"/>
      <c r="N2281" s="257"/>
      <c r="W2281" s="257"/>
    </row>
    <row r="2282" spans="1:23" s="256" customFormat="1" ht="12.75">
      <c r="A2282" s="257"/>
      <c r="B2282" s="260"/>
      <c r="F2282" s="269"/>
      <c r="N2282" s="257"/>
      <c r="W2282" s="257"/>
    </row>
    <row r="2283" spans="1:23" s="256" customFormat="1" ht="12.75">
      <c r="A2283" s="257"/>
      <c r="B2283" s="260"/>
      <c r="F2283" s="269"/>
      <c r="N2283" s="257"/>
      <c r="W2283" s="257"/>
    </row>
    <row r="2284" spans="1:23" s="256" customFormat="1" ht="12.75">
      <c r="A2284" s="257"/>
      <c r="B2284" s="260"/>
      <c r="F2284" s="269"/>
      <c r="N2284" s="257"/>
      <c r="W2284" s="257"/>
    </row>
    <row r="2285" spans="1:23" s="256" customFormat="1" ht="12.75">
      <c r="A2285" s="257"/>
      <c r="B2285" s="260"/>
      <c r="F2285" s="269"/>
      <c r="N2285" s="257"/>
      <c r="W2285" s="257"/>
    </row>
    <row r="2286" spans="1:23" s="256" customFormat="1" ht="12.75">
      <c r="A2286" s="257"/>
      <c r="B2286" s="260"/>
      <c r="F2286" s="269"/>
      <c r="N2286" s="257"/>
      <c r="W2286" s="257"/>
    </row>
    <row r="2287" spans="1:23" s="256" customFormat="1" ht="12.75">
      <c r="A2287" s="257"/>
      <c r="B2287" s="260"/>
      <c r="F2287" s="269"/>
      <c r="N2287" s="257"/>
      <c r="W2287" s="257"/>
    </row>
    <row r="2288" spans="1:23" s="256" customFormat="1" ht="12.75">
      <c r="A2288" s="257"/>
      <c r="B2288" s="260"/>
      <c r="F2288" s="269"/>
      <c r="N2288" s="257"/>
      <c r="W2288" s="257"/>
    </row>
    <row r="2289" spans="1:23" s="256" customFormat="1" ht="12.75">
      <c r="A2289" s="257"/>
      <c r="B2289" s="260"/>
      <c r="F2289" s="269"/>
      <c r="N2289" s="257"/>
      <c r="W2289" s="257"/>
    </row>
    <row r="2290" spans="1:23" s="256" customFormat="1" ht="12.75">
      <c r="A2290" s="257"/>
      <c r="B2290" s="260"/>
      <c r="F2290" s="269"/>
      <c r="N2290" s="257"/>
      <c r="W2290" s="257"/>
    </row>
    <row r="2291" spans="1:23" s="256" customFormat="1" ht="12.75">
      <c r="A2291" s="257"/>
      <c r="B2291" s="260"/>
      <c r="F2291" s="269"/>
      <c r="N2291" s="257"/>
      <c r="W2291" s="257"/>
    </row>
    <row r="2292" spans="1:23" s="256" customFormat="1" ht="12.75">
      <c r="A2292" s="257"/>
      <c r="B2292" s="260"/>
      <c r="F2292" s="269"/>
      <c r="N2292" s="257"/>
      <c r="W2292" s="257"/>
    </row>
    <row r="2293" spans="1:23" s="256" customFormat="1" ht="12.75">
      <c r="A2293" s="257"/>
      <c r="B2293" s="260"/>
      <c r="F2293" s="269"/>
      <c r="N2293" s="257"/>
      <c r="W2293" s="257"/>
    </row>
    <row r="2294" spans="1:23" s="256" customFormat="1" ht="12.75">
      <c r="A2294" s="257"/>
      <c r="B2294" s="260"/>
      <c r="F2294" s="269"/>
      <c r="N2294" s="257"/>
      <c r="W2294" s="257"/>
    </row>
    <row r="2295" spans="1:23" s="256" customFormat="1" ht="12.75">
      <c r="A2295" s="257"/>
      <c r="B2295" s="260"/>
      <c r="F2295" s="269"/>
      <c r="N2295" s="257"/>
      <c r="W2295" s="257"/>
    </row>
    <row r="2296" spans="1:23" s="256" customFormat="1" ht="12.75">
      <c r="A2296" s="257"/>
      <c r="B2296" s="260"/>
      <c r="F2296" s="269"/>
      <c r="N2296" s="257"/>
      <c r="W2296" s="257"/>
    </row>
    <row r="2297" spans="1:23" s="256" customFormat="1" ht="12.75">
      <c r="A2297" s="257"/>
      <c r="B2297" s="260"/>
      <c r="F2297" s="269"/>
      <c r="N2297" s="257"/>
      <c r="W2297" s="257"/>
    </row>
    <row r="2298" spans="1:23" s="256" customFormat="1" ht="12.75">
      <c r="A2298" s="257"/>
      <c r="B2298" s="260"/>
      <c r="F2298" s="269"/>
      <c r="N2298" s="257"/>
      <c r="W2298" s="257"/>
    </row>
    <row r="2299" spans="1:23" s="256" customFormat="1" ht="12.75">
      <c r="A2299" s="257"/>
      <c r="B2299" s="260"/>
      <c r="F2299" s="269"/>
      <c r="N2299" s="257"/>
      <c r="W2299" s="257"/>
    </row>
    <row r="2300" spans="1:23" s="256" customFormat="1" ht="12.75">
      <c r="A2300" s="257"/>
      <c r="B2300" s="260"/>
      <c r="F2300" s="269"/>
      <c r="N2300" s="257"/>
      <c r="W2300" s="257"/>
    </row>
    <row r="2301" spans="1:23" s="256" customFormat="1" ht="12.75">
      <c r="A2301" s="257"/>
      <c r="B2301" s="260"/>
      <c r="F2301" s="269"/>
      <c r="N2301" s="257"/>
      <c r="W2301" s="257"/>
    </row>
    <row r="2302" spans="1:23" s="256" customFormat="1" ht="12.75">
      <c r="A2302" s="257"/>
      <c r="B2302" s="260"/>
      <c r="F2302" s="269"/>
      <c r="N2302" s="257"/>
      <c r="W2302" s="257"/>
    </row>
    <row r="2303" spans="1:23" s="256" customFormat="1" ht="12.75">
      <c r="A2303" s="257"/>
      <c r="B2303" s="260"/>
      <c r="F2303" s="269"/>
      <c r="N2303" s="257"/>
      <c r="W2303" s="257"/>
    </row>
    <row r="2304" spans="1:23" s="256" customFormat="1" ht="12.75">
      <c r="A2304" s="257"/>
      <c r="B2304" s="260"/>
      <c r="F2304" s="269"/>
      <c r="N2304" s="257"/>
      <c r="W2304" s="257"/>
    </row>
    <row r="2305" spans="1:23" s="256" customFormat="1" ht="12.75">
      <c r="A2305" s="257"/>
      <c r="B2305" s="260"/>
      <c r="F2305" s="269"/>
      <c r="N2305" s="257"/>
      <c r="W2305" s="257"/>
    </row>
    <row r="2306" spans="1:23" s="256" customFormat="1" ht="12.75">
      <c r="A2306" s="257"/>
      <c r="B2306" s="260"/>
      <c r="F2306" s="269"/>
      <c r="N2306" s="257"/>
      <c r="W2306" s="257"/>
    </row>
    <row r="2307" spans="1:23" s="256" customFormat="1" ht="12.75">
      <c r="A2307" s="257"/>
      <c r="B2307" s="260"/>
      <c r="F2307" s="269"/>
      <c r="N2307" s="257"/>
      <c r="W2307" s="257"/>
    </row>
    <row r="2308" spans="1:23" s="256" customFormat="1" ht="12.75">
      <c r="A2308" s="257"/>
      <c r="B2308" s="260"/>
      <c r="F2308" s="269"/>
      <c r="N2308" s="257"/>
      <c r="W2308" s="257"/>
    </row>
    <row r="2309" spans="1:23" s="256" customFormat="1" ht="12.75">
      <c r="A2309" s="257"/>
      <c r="B2309" s="260"/>
      <c r="F2309" s="269"/>
      <c r="N2309" s="257"/>
      <c r="W2309" s="257"/>
    </row>
    <row r="2310" spans="1:23" s="256" customFormat="1" ht="12.75">
      <c r="A2310" s="257"/>
      <c r="B2310" s="260"/>
      <c r="F2310" s="269"/>
      <c r="N2310" s="257"/>
      <c r="W2310" s="257"/>
    </row>
    <row r="2311" spans="1:23" s="256" customFormat="1" ht="12.75">
      <c r="A2311" s="257"/>
      <c r="B2311" s="260"/>
      <c r="F2311" s="269"/>
      <c r="N2311" s="257"/>
      <c r="W2311" s="257"/>
    </row>
    <row r="2312" spans="1:23" s="256" customFormat="1" ht="12.75">
      <c r="A2312" s="257"/>
      <c r="B2312" s="260"/>
      <c r="F2312" s="269"/>
      <c r="N2312" s="257"/>
      <c r="W2312" s="257"/>
    </row>
    <row r="2313" spans="1:23" s="256" customFormat="1" ht="12.75">
      <c r="A2313" s="257"/>
      <c r="B2313" s="260"/>
      <c r="F2313" s="269"/>
      <c r="N2313" s="257"/>
      <c r="W2313" s="257"/>
    </row>
    <row r="2314" spans="1:23" s="256" customFormat="1" ht="12.75">
      <c r="A2314" s="257"/>
      <c r="B2314" s="260"/>
      <c r="F2314" s="269"/>
      <c r="N2314" s="257"/>
      <c r="W2314" s="257"/>
    </row>
    <row r="2315" spans="1:23" s="256" customFormat="1" ht="12.75">
      <c r="A2315" s="257"/>
      <c r="B2315" s="260"/>
      <c r="F2315" s="269"/>
      <c r="N2315" s="257"/>
      <c r="W2315" s="257"/>
    </row>
    <row r="2316" spans="1:23" s="256" customFormat="1" ht="12.75">
      <c r="A2316" s="257"/>
      <c r="B2316" s="260"/>
      <c r="F2316" s="269"/>
      <c r="N2316" s="257"/>
      <c r="W2316" s="257"/>
    </row>
    <row r="2317" spans="1:23" s="256" customFormat="1" ht="12.75">
      <c r="A2317" s="257"/>
      <c r="B2317" s="260"/>
      <c r="F2317" s="269"/>
      <c r="N2317" s="257"/>
      <c r="W2317" s="257"/>
    </row>
    <row r="2318" spans="1:23" s="256" customFormat="1" ht="12.75">
      <c r="A2318" s="257"/>
      <c r="B2318" s="260"/>
      <c r="F2318" s="269"/>
      <c r="N2318" s="257"/>
      <c r="W2318" s="257"/>
    </row>
    <row r="2319" spans="1:23" s="256" customFormat="1" ht="12.75">
      <c r="A2319" s="257"/>
      <c r="B2319" s="260"/>
      <c r="F2319" s="269"/>
      <c r="N2319" s="257"/>
      <c r="W2319" s="257"/>
    </row>
    <row r="2320" spans="1:23" s="256" customFormat="1" ht="12.75">
      <c r="A2320" s="257"/>
      <c r="B2320" s="260"/>
      <c r="F2320" s="269"/>
      <c r="N2320" s="257"/>
      <c r="W2320" s="257"/>
    </row>
    <row r="2321" spans="1:23" s="256" customFormat="1" ht="12.75">
      <c r="A2321" s="257"/>
      <c r="B2321" s="260"/>
      <c r="F2321" s="269"/>
      <c r="N2321" s="257"/>
      <c r="W2321" s="257"/>
    </row>
    <row r="2322" spans="1:23" s="256" customFormat="1" ht="12.75">
      <c r="A2322" s="257"/>
      <c r="B2322" s="260"/>
      <c r="F2322" s="269"/>
      <c r="N2322" s="257"/>
      <c r="W2322" s="257"/>
    </row>
    <row r="2323" spans="1:23" s="256" customFormat="1" ht="12.75">
      <c r="A2323" s="257"/>
      <c r="B2323" s="260"/>
      <c r="F2323" s="269"/>
      <c r="N2323" s="257"/>
      <c r="W2323" s="257"/>
    </row>
    <row r="2324" spans="1:23" s="256" customFormat="1" ht="12.75">
      <c r="A2324" s="257"/>
      <c r="B2324" s="260"/>
      <c r="F2324" s="269"/>
      <c r="N2324" s="257"/>
      <c r="W2324" s="257"/>
    </row>
    <row r="2325" spans="1:23" s="256" customFormat="1" ht="12.75">
      <c r="A2325" s="257"/>
      <c r="B2325" s="260"/>
      <c r="F2325" s="269"/>
      <c r="N2325" s="257"/>
      <c r="W2325" s="257"/>
    </row>
    <row r="2326" spans="1:23" s="256" customFormat="1" ht="12.75">
      <c r="A2326" s="257"/>
      <c r="B2326" s="260"/>
      <c r="F2326" s="269"/>
      <c r="N2326" s="257"/>
      <c r="W2326" s="257"/>
    </row>
    <row r="2327" spans="1:23" s="256" customFormat="1" ht="12.75">
      <c r="A2327" s="257"/>
      <c r="B2327" s="260"/>
      <c r="F2327" s="269"/>
      <c r="N2327" s="257"/>
      <c r="W2327" s="257"/>
    </row>
    <row r="2328" spans="1:23" s="256" customFormat="1" ht="12.75">
      <c r="A2328" s="257"/>
      <c r="B2328" s="260"/>
      <c r="F2328" s="269"/>
      <c r="N2328" s="257"/>
      <c r="W2328" s="257"/>
    </row>
    <row r="2329" spans="1:23" s="256" customFormat="1" ht="12.75">
      <c r="A2329" s="257"/>
      <c r="B2329" s="260"/>
      <c r="F2329" s="269"/>
      <c r="N2329" s="257"/>
      <c r="W2329" s="257"/>
    </row>
    <row r="2330" spans="1:23" s="256" customFormat="1" ht="12.75">
      <c r="A2330" s="257"/>
      <c r="B2330" s="260"/>
      <c r="F2330" s="269"/>
      <c r="N2330" s="257"/>
      <c r="W2330" s="257"/>
    </row>
    <row r="2331" spans="1:23" s="256" customFormat="1" ht="12.75">
      <c r="A2331" s="257"/>
      <c r="B2331" s="260"/>
      <c r="F2331" s="269"/>
      <c r="N2331" s="257"/>
      <c r="W2331" s="257"/>
    </row>
    <row r="2332" spans="1:23" s="256" customFormat="1" ht="12.75">
      <c r="A2332" s="257"/>
      <c r="B2332" s="260"/>
      <c r="F2332" s="269"/>
      <c r="N2332" s="257"/>
      <c r="W2332" s="257"/>
    </row>
    <row r="2333" spans="1:23" s="256" customFormat="1" ht="12.75">
      <c r="A2333" s="257"/>
      <c r="B2333" s="260"/>
      <c r="F2333" s="269"/>
      <c r="N2333" s="257"/>
      <c r="W2333" s="257"/>
    </row>
    <row r="2334" spans="1:23" s="256" customFormat="1" ht="12.75">
      <c r="A2334" s="257"/>
      <c r="B2334" s="260"/>
      <c r="F2334" s="269"/>
      <c r="N2334" s="257"/>
      <c r="W2334" s="257"/>
    </row>
    <row r="2335" spans="1:23" s="256" customFormat="1" ht="12.75">
      <c r="A2335" s="257"/>
      <c r="B2335" s="260"/>
      <c r="F2335" s="269"/>
      <c r="N2335" s="257"/>
      <c r="W2335" s="257"/>
    </row>
    <row r="2336" spans="1:23" s="256" customFormat="1" ht="12.75">
      <c r="A2336" s="257"/>
      <c r="B2336" s="260"/>
      <c r="F2336" s="269"/>
      <c r="N2336" s="257"/>
      <c r="W2336" s="257"/>
    </row>
    <row r="2337" spans="1:23" s="256" customFormat="1" ht="12.75">
      <c r="A2337" s="257"/>
      <c r="B2337" s="260"/>
      <c r="F2337" s="269"/>
      <c r="N2337" s="257"/>
      <c r="W2337" s="257"/>
    </row>
    <row r="2338" spans="1:23" s="256" customFormat="1" ht="12.75">
      <c r="A2338" s="257"/>
      <c r="B2338" s="260"/>
      <c r="F2338" s="269"/>
      <c r="N2338" s="257"/>
      <c r="W2338" s="257"/>
    </row>
    <row r="2339" spans="1:23" s="256" customFormat="1" ht="12.75">
      <c r="A2339" s="257"/>
      <c r="B2339" s="260"/>
      <c r="F2339" s="269"/>
      <c r="N2339" s="257"/>
      <c r="W2339" s="257"/>
    </row>
    <row r="2340" spans="1:23" s="256" customFormat="1" ht="12.75">
      <c r="A2340" s="257"/>
      <c r="B2340" s="260"/>
      <c r="F2340" s="269"/>
      <c r="N2340" s="257"/>
      <c r="W2340" s="257"/>
    </row>
    <row r="2341" spans="1:23" s="256" customFormat="1" ht="12.75">
      <c r="A2341" s="257"/>
      <c r="B2341" s="260"/>
      <c r="F2341" s="269"/>
      <c r="N2341" s="257"/>
      <c r="W2341" s="257"/>
    </row>
    <row r="2342" spans="1:23" s="256" customFormat="1" ht="12.75">
      <c r="A2342" s="257"/>
      <c r="B2342" s="260"/>
      <c r="F2342" s="269"/>
      <c r="N2342" s="257"/>
      <c r="W2342" s="257"/>
    </row>
    <row r="2343" spans="1:23" s="256" customFormat="1" ht="12.75">
      <c r="A2343" s="257"/>
      <c r="B2343" s="260"/>
      <c r="F2343" s="269"/>
      <c r="N2343" s="257"/>
      <c r="W2343" s="257"/>
    </row>
    <row r="2344" spans="1:23" s="256" customFormat="1" ht="12.75">
      <c r="A2344" s="257"/>
      <c r="B2344" s="260"/>
      <c r="F2344" s="269"/>
      <c r="N2344" s="257"/>
      <c r="W2344" s="257"/>
    </row>
    <row r="2345" spans="1:23" s="256" customFormat="1" ht="12.75">
      <c r="A2345" s="257"/>
      <c r="B2345" s="260"/>
      <c r="F2345" s="269"/>
      <c r="N2345" s="257"/>
      <c r="W2345" s="257"/>
    </row>
    <row r="2346" spans="1:23" s="256" customFormat="1" ht="12.75">
      <c r="A2346" s="257"/>
      <c r="B2346" s="260"/>
      <c r="F2346" s="269"/>
      <c r="N2346" s="257"/>
      <c r="W2346" s="257"/>
    </row>
    <row r="2347" spans="1:23" s="256" customFormat="1" ht="12.75">
      <c r="A2347" s="257"/>
      <c r="B2347" s="260"/>
      <c r="F2347" s="269"/>
      <c r="N2347" s="257"/>
      <c r="W2347" s="257"/>
    </row>
    <row r="2348" spans="1:23" s="256" customFormat="1" ht="12.75">
      <c r="A2348" s="257"/>
      <c r="B2348" s="260"/>
      <c r="F2348" s="269"/>
      <c r="N2348" s="257"/>
      <c r="W2348" s="257"/>
    </row>
    <row r="2349" spans="1:23" s="256" customFormat="1" ht="12.75">
      <c r="A2349" s="257"/>
      <c r="B2349" s="260"/>
      <c r="F2349" s="269"/>
      <c r="N2349" s="257"/>
      <c r="W2349" s="257"/>
    </row>
    <row r="2350" spans="1:23" s="256" customFormat="1" ht="12.75">
      <c r="A2350" s="257"/>
      <c r="B2350" s="260"/>
      <c r="F2350" s="269"/>
      <c r="N2350" s="257"/>
      <c r="W2350" s="257"/>
    </row>
    <row r="2351" spans="1:23" s="256" customFormat="1" ht="12.75">
      <c r="A2351" s="257"/>
      <c r="B2351" s="260"/>
      <c r="F2351" s="269"/>
      <c r="N2351" s="257"/>
      <c r="W2351" s="257"/>
    </row>
    <row r="2352" spans="1:23" s="256" customFormat="1" ht="12.75">
      <c r="A2352" s="257"/>
      <c r="B2352" s="260"/>
      <c r="F2352" s="269"/>
      <c r="N2352" s="257"/>
      <c r="W2352" s="257"/>
    </row>
    <row r="2353" spans="1:23" s="256" customFormat="1" ht="12.75">
      <c r="A2353" s="257"/>
      <c r="B2353" s="260"/>
      <c r="F2353" s="269"/>
      <c r="N2353" s="257"/>
      <c r="W2353" s="257"/>
    </row>
    <row r="2354" spans="1:23" s="256" customFormat="1" ht="12.75">
      <c r="A2354" s="257"/>
      <c r="B2354" s="260"/>
      <c r="F2354" s="269"/>
      <c r="N2354" s="257"/>
      <c r="W2354" s="257"/>
    </row>
    <row r="2355" spans="1:23" s="256" customFormat="1" ht="12.75">
      <c r="A2355" s="257"/>
      <c r="B2355" s="260"/>
      <c r="F2355" s="269"/>
      <c r="N2355" s="257"/>
      <c r="W2355" s="257"/>
    </row>
    <row r="2356" spans="1:23" s="256" customFormat="1" ht="12.75">
      <c r="A2356" s="257"/>
      <c r="B2356" s="260"/>
      <c r="F2356" s="269"/>
      <c r="N2356" s="257"/>
      <c r="W2356" s="257"/>
    </row>
    <row r="2357" spans="1:23" s="256" customFormat="1" ht="12.75">
      <c r="A2357" s="257"/>
      <c r="B2357" s="260"/>
      <c r="F2357" s="269"/>
      <c r="N2357" s="257"/>
      <c r="W2357" s="257"/>
    </row>
    <row r="2358" spans="1:23" s="256" customFormat="1" ht="12.75">
      <c r="A2358" s="257"/>
      <c r="B2358" s="260"/>
      <c r="F2358" s="269"/>
      <c r="N2358" s="257"/>
      <c r="W2358" s="257"/>
    </row>
    <row r="2359" spans="1:23" s="256" customFormat="1" ht="12.75">
      <c r="A2359" s="257"/>
      <c r="B2359" s="260"/>
      <c r="F2359" s="269"/>
      <c r="N2359" s="257"/>
      <c r="W2359" s="257"/>
    </row>
    <row r="2360" spans="1:23" s="256" customFormat="1" ht="12.75">
      <c r="A2360" s="257"/>
      <c r="B2360" s="260"/>
      <c r="F2360" s="269"/>
      <c r="N2360" s="257"/>
      <c r="W2360" s="257"/>
    </row>
    <row r="2361" spans="1:23" s="256" customFormat="1" ht="12.75">
      <c r="A2361" s="257"/>
      <c r="B2361" s="260"/>
      <c r="F2361" s="269"/>
      <c r="N2361" s="257"/>
      <c r="W2361" s="257"/>
    </row>
    <row r="2362" spans="1:23" s="256" customFormat="1" ht="12.75">
      <c r="A2362" s="257"/>
      <c r="B2362" s="260"/>
      <c r="F2362" s="269"/>
      <c r="N2362" s="257"/>
      <c r="W2362" s="257"/>
    </row>
    <row r="2363" spans="1:23" s="256" customFormat="1" ht="12.75">
      <c r="A2363" s="257"/>
      <c r="B2363" s="260"/>
      <c r="F2363" s="269"/>
      <c r="N2363" s="257"/>
      <c r="W2363" s="257"/>
    </row>
    <row r="2364" spans="1:23" s="256" customFormat="1" ht="12.75">
      <c r="A2364" s="257"/>
      <c r="B2364" s="260"/>
      <c r="F2364" s="269"/>
      <c r="N2364" s="257"/>
      <c r="W2364" s="257"/>
    </row>
    <row r="2365" spans="1:23" s="256" customFormat="1" ht="12.75">
      <c r="A2365" s="257"/>
      <c r="B2365" s="260"/>
      <c r="F2365" s="269"/>
      <c r="N2365" s="257"/>
      <c r="W2365" s="257"/>
    </row>
    <row r="2366" spans="1:23" s="256" customFormat="1" ht="12.75">
      <c r="A2366" s="257"/>
      <c r="B2366" s="260"/>
      <c r="F2366" s="269"/>
      <c r="N2366" s="257"/>
      <c r="W2366" s="257"/>
    </row>
    <row r="2367" spans="1:23" s="256" customFormat="1" ht="12.75">
      <c r="A2367" s="257"/>
      <c r="B2367" s="260"/>
      <c r="F2367" s="269"/>
      <c r="N2367" s="257"/>
      <c r="W2367" s="257"/>
    </row>
    <row r="2368" spans="1:23" s="256" customFormat="1" ht="12.75">
      <c r="A2368" s="257"/>
      <c r="B2368" s="260"/>
      <c r="F2368" s="269"/>
      <c r="N2368" s="257"/>
      <c r="W2368" s="257"/>
    </row>
    <row r="2369" spans="1:23" s="256" customFormat="1" ht="12.75">
      <c r="A2369" s="257"/>
      <c r="B2369" s="260"/>
      <c r="F2369" s="269"/>
      <c r="N2369" s="257"/>
      <c r="W2369" s="257"/>
    </row>
    <row r="2370" spans="1:23" s="256" customFormat="1" ht="12.75">
      <c r="A2370" s="257"/>
      <c r="B2370" s="260"/>
      <c r="F2370" s="269"/>
      <c r="N2370" s="257"/>
      <c r="W2370" s="257"/>
    </row>
    <row r="2371" spans="1:23" s="256" customFormat="1" ht="12.75">
      <c r="A2371" s="257"/>
      <c r="B2371" s="260"/>
      <c r="F2371" s="269"/>
      <c r="N2371" s="257"/>
      <c r="W2371" s="257"/>
    </row>
    <row r="2372" spans="1:23" s="256" customFormat="1" ht="12.75">
      <c r="A2372" s="257"/>
      <c r="B2372" s="260"/>
      <c r="F2372" s="269"/>
      <c r="N2372" s="257"/>
      <c r="W2372" s="257"/>
    </row>
    <row r="2373" spans="1:23" s="256" customFormat="1" ht="12.75">
      <c r="A2373" s="257"/>
      <c r="B2373" s="260"/>
      <c r="F2373" s="269"/>
      <c r="N2373" s="257"/>
      <c r="W2373" s="257"/>
    </row>
    <row r="2374" spans="1:23" s="256" customFormat="1" ht="12.75">
      <c r="A2374" s="257"/>
      <c r="B2374" s="260"/>
      <c r="F2374" s="269"/>
      <c r="N2374" s="257"/>
      <c r="W2374" s="257"/>
    </row>
    <row r="2375" spans="1:23" s="256" customFormat="1" ht="12.75">
      <c r="A2375" s="257"/>
      <c r="B2375" s="260"/>
      <c r="F2375" s="269"/>
      <c r="N2375" s="257"/>
      <c r="W2375" s="257"/>
    </row>
    <row r="2376" spans="1:23" s="256" customFormat="1" ht="12.75">
      <c r="A2376" s="257"/>
      <c r="B2376" s="260"/>
      <c r="F2376" s="269"/>
      <c r="N2376" s="257"/>
      <c r="W2376" s="257"/>
    </row>
    <row r="2377" spans="1:23" s="256" customFormat="1" ht="12.75">
      <c r="A2377" s="257"/>
      <c r="B2377" s="260"/>
      <c r="F2377" s="269"/>
      <c r="N2377" s="257"/>
      <c r="W2377" s="257"/>
    </row>
    <row r="2378" spans="1:23" s="256" customFormat="1" ht="12.75">
      <c r="A2378" s="257"/>
      <c r="B2378" s="260"/>
      <c r="F2378" s="269"/>
      <c r="N2378" s="257"/>
      <c r="W2378" s="257"/>
    </row>
    <row r="2379" spans="1:23" s="256" customFormat="1" ht="12.75">
      <c r="A2379" s="257"/>
      <c r="B2379" s="260"/>
      <c r="F2379" s="269"/>
      <c r="N2379" s="257"/>
      <c r="W2379" s="257"/>
    </row>
    <row r="2380" spans="1:23" s="256" customFormat="1" ht="12.75">
      <c r="A2380" s="257"/>
      <c r="B2380" s="260"/>
      <c r="F2380" s="269"/>
      <c r="N2380" s="257"/>
      <c r="W2380" s="257"/>
    </row>
    <row r="2381" spans="1:23" s="256" customFormat="1" ht="12.75">
      <c r="A2381" s="257"/>
      <c r="B2381" s="260"/>
      <c r="F2381" s="269"/>
      <c r="N2381" s="257"/>
      <c r="W2381" s="257"/>
    </row>
    <row r="2382" spans="1:23" s="256" customFormat="1" ht="12.75">
      <c r="A2382" s="257"/>
      <c r="B2382" s="260"/>
      <c r="F2382" s="269"/>
      <c r="N2382" s="257"/>
      <c r="W2382" s="257"/>
    </row>
    <row r="2383" spans="1:23" s="256" customFormat="1" ht="12.75">
      <c r="A2383" s="257"/>
      <c r="B2383" s="260"/>
      <c r="F2383" s="269"/>
      <c r="N2383" s="257"/>
      <c r="W2383" s="257"/>
    </row>
    <row r="2384" spans="1:23" s="256" customFormat="1" ht="12.75">
      <c r="A2384" s="257"/>
      <c r="B2384" s="260"/>
      <c r="F2384" s="269"/>
      <c r="N2384" s="257"/>
      <c r="W2384" s="257"/>
    </row>
    <row r="2385" spans="1:23" s="256" customFormat="1" ht="12.75">
      <c r="A2385" s="257"/>
      <c r="B2385" s="260"/>
      <c r="F2385" s="269"/>
      <c r="N2385" s="257"/>
      <c r="W2385" s="257"/>
    </row>
    <row r="2386" spans="1:23" s="256" customFormat="1" ht="12.75">
      <c r="A2386" s="257"/>
      <c r="B2386" s="260"/>
      <c r="F2386" s="269"/>
      <c r="N2386" s="257"/>
      <c r="W2386" s="257"/>
    </row>
    <row r="2387" spans="1:23" s="256" customFormat="1" ht="12.75">
      <c r="A2387" s="257"/>
      <c r="B2387" s="260"/>
      <c r="F2387" s="269"/>
      <c r="N2387" s="257"/>
      <c r="W2387" s="257"/>
    </row>
    <row r="2388" spans="1:23" s="256" customFormat="1" ht="12.75">
      <c r="A2388" s="257"/>
      <c r="B2388" s="260"/>
      <c r="F2388" s="269"/>
      <c r="N2388" s="257"/>
      <c r="W2388" s="257"/>
    </row>
    <row r="2389" spans="1:23" s="256" customFormat="1" ht="12.75">
      <c r="A2389" s="257"/>
      <c r="B2389" s="260"/>
      <c r="F2389" s="269"/>
      <c r="N2389" s="257"/>
      <c r="W2389" s="257"/>
    </row>
    <row r="2390" spans="1:23" s="256" customFormat="1" ht="12.75">
      <c r="A2390" s="257"/>
      <c r="B2390" s="260"/>
      <c r="F2390" s="269"/>
      <c r="N2390" s="257"/>
      <c r="W2390" s="257"/>
    </row>
    <row r="2391" spans="1:23" s="256" customFormat="1" ht="12.75">
      <c r="A2391" s="257"/>
      <c r="B2391" s="260"/>
      <c r="F2391" s="269"/>
      <c r="N2391" s="257"/>
      <c r="W2391" s="257"/>
    </row>
    <row r="2392" spans="1:23" s="256" customFormat="1" ht="12.75">
      <c r="A2392" s="257"/>
      <c r="B2392" s="260"/>
      <c r="F2392" s="269"/>
      <c r="N2392" s="257"/>
      <c r="W2392" s="257"/>
    </row>
    <row r="2393" spans="1:23" s="256" customFormat="1" ht="12.75">
      <c r="A2393" s="257"/>
      <c r="B2393" s="260"/>
      <c r="F2393" s="269"/>
      <c r="N2393" s="257"/>
      <c r="W2393" s="257"/>
    </row>
    <row r="2394" spans="1:23" s="256" customFormat="1" ht="12.75">
      <c r="A2394" s="257"/>
      <c r="B2394" s="260"/>
      <c r="F2394" s="269"/>
      <c r="N2394" s="257"/>
      <c r="W2394" s="257"/>
    </row>
    <row r="2395" spans="1:23" s="256" customFormat="1" ht="12.75">
      <c r="A2395" s="257"/>
      <c r="B2395" s="260"/>
      <c r="F2395" s="269"/>
      <c r="N2395" s="257"/>
      <c r="W2395" s="257"/>
    </row>
    <row r="2396" spans="1:23" s="256" customFormat="1" ht="12.75">
      <c r="A2396" s="257"/>
      <c r="B2396" s="260"/>
      <c r="F2396" s="269"/>
      <c r="N2396" s="257"/>
      <c r="W2396" s="257"/>
    </row>
    <row r="2397" spans="1:23" s="256" customFormat="1" ht="12.75">
      <c r="A2397" s="257"/>
      <c r="B2397" s="260"/>
      <c r="F2397" s="269"/>
      <c r="N2397" s="257"/>
      <c r="W2397" s="257"/>
    </row>
    <row r="2398" spans="1:23" s="256" customFormat="1" ht="12.75">
      <c r="A2398" s="257"/>
      <c r="B2398" s="260"/>
      <c r="F2398" s="269"/>
      <c r="N2398" s="257"/>
      <c r="W2398" s="257"/>
    </row>
    <row r="2399" spans="1:23" s="256" customFormat="1" ht="12.75">
      <c r="A2399" s="257"/>
      <c r="B2399" s="260"/>
      <c r="F2399" s="269"/>
      <c r="N2399" s="257"/>
      <c r="W2399" s="257"/>
    </row>
    <row r="2400" spans="1:23" s="256" customFormat="1" ht="12.75">
      <c r="A2400" s="257"/>
      <c r="B2400" s="260"/>
      <c r="F2400" s="269"/>
      <c r="N2400" s="257"/>
      <c r="W2400" s="257"/>
    </row>
    <row r="2401" spans="1:23" s="256" customFormat="1" ht="12.75">
      <c r="A2401" s="257"/>
      <c r="B2401" s="260"/>
      <c r="F2401" s="269"/>
      <c r="N2401" s="257"/>
      <c r="W2401" s="257"/>
    </row>
    <row r="2402" spans="1:23" s="256" customFormat="1" ht="12.75">
      <c r="A2402" s="257"/>
      <c r="B2402" s="260"/>
      <c r="F2402" s="269"/>
      <c r="N2402" s="257"/>
      <c r="W2402" s="257"/>
    </row>
    <row r="2403" spans="1:23" s="256" customFormat="1" ht="12.75">
      <c r="A2403" s="257"/>
      <c r="B2403" s="260"/>
      <c r="F2403" s="269"/>
      <c r="N2403" s="257"/>
      <c r="W2403" s="257"/>
    </row>
    <row r="2404" spans="1:23" s="256" customFormat="1" ht="12.75">
      <c r="A2404" s="257"/>
      <c r="B2404" s="260"/>
      <c r="F2404" s="269"/>
      <c r="N2404" s="257"/>
      <c r="W2404" s="257"/>
    </row>
    <row r="2405" spans="1:23" s="256" customFormat="1" ht="12.75">
      <c r="A2405" s="257"/>
      <c r="B2405" s="260"/>
      <c r="F2405" s="269"/>
      <c r="N2405" s="257"/>
      <c r="W2405" s="257"/>
    </row>
    <row r="2406" spans="1:23" s="256" customFormat="1" ht="12.75">
      <c r="A2406" s="257"/>
      <c r="B2406" s="260"/>
      <c r="F2406" s="269"/>
      <c r="N2406" s="257"/>
      <c r="W2406" s="257"/>
    </row>
    <row r="2407" spans="1:23" s="256" customFormat="1" ht="12.75">
      <c r="A2407" s="257"/>
      <c r="B2407" s="260"/>
      <c r="F2407" s="269"/>
      <c r="N2407" s="257"/>
      <c r="W2407" s="257"/>
    </row>
    <row r="2408" spans="1:23" s="256" customFormat="1" ht="12.75">
      <c r="A2408" s="257"/>
      <c r="B2408" s="260"/>
      <c r="F2408" s="269"/>
      <c r="N2408" s="257"/>
      <c r="W2408" s="257"/>
    </row>
    <row r="2409" spans="1:23" s="256" customFormat="1" ht="12.75">
      <c r="A2409" s="257"/>
      <c r="B2409" s="260"/>
      <c r="F2409" s="269"/>
      <c r="N2409" s="257"/>
      <c r="W2409" s="257"/>
    </row>
    <row r="2410" spans="1:23" s="256" customFormat="1" ht="12.75">
      <c r="A2410" s="257"/>
      <c r="B2410" s="260"/>
      <c r="F2410" s="269"/>
      <c r="N2410" s="257"/>
      <c r="W2410" s="257"/>
    </row>
    <row r="2411" spans="1:23" s="256" customFormat="1" ht="12.75">
      <c r="A2411" s="257"/>
      <c r="B2411" s="260"/>
      <c r="F2411" s="269"/>
      <c r="N2411" s="257"/>
      <c r="W2411" s="257"/>
    </row>
    <row r="2412" spans="1:23" s="256" customFormat="1" ht="12.75">
      <c r="A2412" s="257"/>
      <c r="B2412" s="260"/>
      <c r="F2412" s="269"/>
      <c r="N2412" s="257"/>
      <c r="W2412" s="257"/>
    </row>
    <row r="2413" spans="1:23" s="256" customFormat="1" ht="12.75">
      <c r="A2413" s="257"/>
      <c r="B2413" s="260"/>
      <c r="F2413" s="269"/>
      <c r="N2413" s="257"/>
      <c r="W2413" s="257"/>
    </row>
    <row r="2414" spans="1:23" s="256" customFormat="1" ht="12.75">
      <c r="A2414" s="257"/>
      <c r="B2414" s="260"/>
      <c r="F2414" s="269"/>
      <c r="N2414" s="257"/>
      <c r="W2414" s="257"/>
    </row>
    <row r="2415" spans="1:23" s="256" customFormat="1" ht="12.75">
      <c r="A2415" s="257"/>
      <c r="B2415" s="260"/>
      <c r="F2415" s="269"/>
      <c r="N2415" s="257"/>
      <c r="W2415" s="257"/>
    </row>
    <row r="2416" spans="1:23" s="256" customFormat="1" ht="12.75">
      <c r="A2416" s="257"/>
      <c r="B2416" s="260"/>
      <c r="F2416" s="269"/>
      <c r="N2416" s="257"/>
      <c r="W2416" s="257"/>
    </row>
    <row r="2417" spans="1:23" s="256" customFormat="1" ht="12.75">
      <c r="A2417" s="257"/>
      <c r="B2417" s="260"/>
      <c r="F2417" s="269"/>
      <c r="N2417" s="257"/>
      <c r="W2417" s="257"/>
    </row>
    <row r="2418" spans="1:23" s="256" customFormat="1" ht="12.75">
      <c r="A2418" s="257"/>
      <c r="B2418" s="260"/>
      <c r="F2418" s="269"/>
      <c r="N2418" s="257"/>
      <c r="W2418" s="257"/>
    </row>
    <row r="2419" spans="1:23" s="256" customFormat="1" ht="12.75">
      <c r="A2419" s="257"/>
      <c r="B2419" s="260"/>
      <c r="F2419" s="269"/>
      <c r="N2419" s="257"/>
      <c r="W2419" s="257"/>
    </row>
    <row r="2420" spans="1:23" s="256" customFormat="1" ht="12.75">
      <c r="A2420" s="257"/>
      <c r="B2420" s="260"/>
      <c r="F2420" s="269"/>
      <c r="N2420" s="257"/>
      <c r="W2420" s="257"/>
    </row>
    <row r="2421" spans="1:23" s="256" customFormat="1" ht="12.75">
      <c r="A2421" s="257"/>
      <c r="B2421" s="260"/>
      <c r="F2421" s="269"/>
      <c r="N2421" s="257"/>
      <c r="W2421" s="257"/>
    </row>
    <row r="2422" spans="1:23" s="256" customFormat="1" ht="12.75">
      <c r="A2422" s="257"/>
      <c r="B2422" s="260"/>
      <c r="F2422" s="269"/>
      <c r="N2422" s="257"/>
      <c r="W2422" s="257"/>
    </row>
    <row r="2423" spans="1:23" s="256" customFormat="1" ht="12.75">
      <c r="A2423" s="257"/>
      <c r="B2423" s="260"/>
      <c r="F2423" s="269"/>
      <c r="N2423" s="257"/>
      <c r="W2423" s="257"/>
    </row>
    <row r="2424" spans="1:23" s="256" customFormat="1" ht="12.75">
      <c r="A2424" s="257"/>
      <c r="B2424" s="260"/>
      <c r="F2424" s="269"/>
      <c r="N2424" s="257"/>
      <c r="W2424" s="257"/>
    </row>
    <row r="2425" spans="1:23" s="256" customFormat="1" ht="12.75">
      <c r="A2425" s="257"/>
      <c r="B2425" s="260"/>
      <c r="F2425" s="269"/>
      <c r="N2425" s="257"/>
      <c r="W2425" s="257"/>
    </row>
    <row r="2426" spans="1:23" s="256" customFormat="1" ht="12.75">
      <c r="A2426" s="257"/>
      <c r="B2426" s="260"/>
      <c r="F2426" s="269"/>
      <c r="N2426" s="257"/>
      <c r="W2426" s="257"/>
    </row>
    <row r="2427" spans="1:23" s="256" customFormat="1" ht="12.75">
      <c r="A2427" s="257"/>
      <c r="B2427" s="260"/>
      <c r="F2427" s="269"/>
      <c r="N2427" s="257"/>
      <c r="W2427" s="257"/>
    </row>
    <row r="2428" spans="1:23" s="256" customFormat="1" ht="12.75">
      <c r="A2428" s="257"/>
      <c r="B2428" s="260"/>
      <c r="F2428" s="269"/>
      <c r="N2428" s="257"/>
      <c r="W2428" s="257"/>
    </row>
    <row r="2429" spans="1:23" s="256" customFormat="1" ht="12.75">
      <c r="A2429" s="257"/>
      <c r="B2429" s="260"/>
      <c r="F2429" s="269"/>
      <c r="N2429" s="257"/>
      <c r="W2429" s="257"/>
    </row>
    <row r="2430" spans="1:23" s="256" customFormat="1" ht="12.75">
      <c r="A2430" s="257"/>
      <c r="B2430" s="260"/>
      <c r="F2430" s="269"/>
      <c r="N2430" s="257"/>
      <c r="W2430" s="257"/>
    </row>
    <row r="2431" spans="1:23" s="256" customFormat="1" ht="12.75">
      <c r="A2431" s="257"/>
      <c r="B2431" s="260"/>
      <c r="F2431" s="269"/>
      <c r="N2431" s="257"/>
      <c r="W2431" s="257"/>
    </row>
    <row r="2432" spans="1:23" s="256" customFormat="1" ht="12.75">
      <c r="A2432" s="257"/>
      <c r="B2432" s="260"/>
      <c r="F2432" s="269"/>
      <c r="N2432" s="257"/>
      <c r="W2432" s="257"/>
    </row>
    <row r="2433" spans="1:23" s="256" customFormat="1" ht="12.75">
      <c r="A2433" s="257"/>
      <c r="B2433" s="260"/>
      <c r="F2433" s="269"/>
      <c r="N2433" s="257"/>
      <c r="W2433" s="257"/>
    </row>
    <row r="2434" spans="1:23" s="256" customFormat="1" ht="12.75">
      <c r="A2434" s="257"/>
      <c r="B2434" s="260"/>
      <c r="F2434" s="269"/>
      <c r="N2434" s="257"/>
      <c r="W2434" s="257"/>
    </row>
    <row r="2435" spans="1:23" s="256" customFormat="1" ht="12.75">
      <c r="A2435" s="257"/>
      <c r="B2435" s="260"/>
      <c r="F2435" s="269"/>
      <c r="N2435" s="257"/>
      <c r="W2435" s="257"/>
    </row>
    <row r="2436" spans="1:23" s="256" customFormat="1" ht="12.75">
      <c r="A2436" s="257"/>
      <c r="B2436" s="260"/>
      <c r="F2436" s="269"/>
      <c r="N2436" s="257"/>
      <c r="W2436" s="257"/>
    </row>
    <row r="2437" spans="1:23" s="256" customFormat="1" ht="12.75">
      <c r="A2437" s="257"/>
      <c r="B2437" s="260"/>
      <c r="F2437" s="269"/>
      <c r="N2437" s="257"/>
      <c r="W2437" s="257"/>
    </row>
    <row r="2438" spans="1:23" s="256" customFormat="1" ht="12.75">
      <c r="A2438" s="257"/>
      <c r="B2438" s="260"/>
      <c r="F2438" s="269"/>
      <c r="N2438" s="257"/>
      <c r="W2438" s="257"/>
    </row>
    <row r="2439" spans="1:23" s="256" customFormat="1" ht="12.75">
      <c r="A2439" s="257"/>
      <c r="B2439" s="260"/>
      <c r="F2439" s="269"/>
      <c r="N2439" s="257"/>
      <c r="W2439" s="257"/>
    </row>
    <row r="2440" spans="1:23" s="256" customFormat="1" ht="12.75">
      <c r="A2440" s="257"/>
      <c r="B2440" s="260"/>
      <c r="F2440" s="269"/>
      <c r="N2440" s="257"/>
      <c r="W2440" s="257"/>
    </row>
    <row r="2441" spans="1:23" s="256" customFormat="1" ht="12.75">
      <c r="A2441" s="257"/>
      <c r="B2441" s="260"/>
      <c r="F2441" s="269"/>
      <c r="N2441" s="257"/>
      <c r="W2441" s="257"/>
    </row>
    <row r="2442" spans="1:23" s="256" customFormat="1" ht="12.75">
      <c r="A2442" s="257"/>
      <c r="B2442" s="260"/>
      <c r="F2442" s="269"/>
      <c r="N2442" s="257"/>
      <c r="W2442" s="257"/>
    </row>
    <row r="2443" spans="1:23" s="256" customFormat="1" ht="12.75">
      <c r="A2443" s="257"/>
      <c r="B2443" s="260"/>
      <c r="F2443" s="269"/>
      <c r="N2443" s="257"/>
      <c r="W2443" s="257"/>
    </row>
    <row r="2444" spans="1:23" s="256" customFormat="1" ht="12.75">
      <c r="A2444" s="257"/>
      <c r="B2444" s="260"/>
      <c r="F2444" s="269"/>
      <c r="N2444" s="257"/>
      <c r="W2444" s="257"/>
    </row>
    <row r="2445" spans="1:23" s="256" customFormat="1" ht="12.75">
      <c r="A2445" s="257"/>
      <c r="B2445" s="260"/>
      <c r="F2445" s="269"/>
      <c r="N2445" s="257"/>
      <c r="W2445" s="257"/>
    </row>
    <row r="2446" spans="1:23" s="256" customFormat="1" ht="12.75">
      <c r="A2446" s="257"/>
      <c r="B2446" s="260"/>
      <c r="F2446" s="269"/>
      <c r="N2446" s="257"/>
      <c r="W2446" s="257"/>
    </row>
    <row r="2447" spans="1:23" s="256" customFormat="1" ht="12.75">
      <c r="A2447" s="257"/>
      <c r="B2447" s="260"/>
      <c r="F2447" s="269"/>
      <c r="N2447" s="257"/>
      <c r="W2447" s="257"/>
    </row>
    <row r="2448" spans="1:23" s="256" customFormat="1" ht="12.75">
      <c r="A2448" s="257"/>
      <c r="B2448" s="260"/>
      <c r="F2448" s="269"/>
      <c r="N2448" s="257"/>
      <c r="W2448" s="257"/>
    </row>
    <row r="2449" spans="1:23" s="256" customFormat="1" ht="12.75">
      <c r="A2449" s="257"/>
      <c r="B2449" s="260"/>
      <c r="F2449" s="269"/>
      <c r="N2449" s="257"/>
      <c r="W2449" s="257"/>
    </row>
    <row r="2450" spans="1:23" s="256" customFormat="1" ht="12.75">
      <c r="A2450" s="257"/>
      <c r="B2450" s="260"/>
      <c r="F2450" s="269"/>
      <c r="N2450" s="257"/>
      <c r="W2450" s="257"/>
    </row>
    <row r="2451" spans="1:23" s="256" customFormat="1" ht="12.75">
      <c r="A2451" s="257"/>
      <c r="B2451" s="260"/>
      <c r="F2451" s="269"/>
      <c r="N2451" s="257"/>
      <c r="W2451" s="257"/>
    </row>
    <row r="2452" spans="1:23" s="256" customFormat="1" ht="12.75">
      <c r="A2452" s="257"/>
      <c r="B2452" s="260"/>
      <c r="F2452" s="269"/>
      <c r="N2452" s="257"/>
      <c r="W2452" s="257"/>
    </row>
    <row r="2453" spans="1:23" s="256" customFormat="1" ht="12.75">
      <c r="A2453" s="257"/>
      <c r="B2453" s="260"/>
      <c r="F2453" s="269"/>
      <c r="N2453" s="257"/>
      <c r="W2453" s="257"/>
    </row>
    <row r="2454" spans="1:23" s="256" customFormat="1" ht="12.75">
      <c r="A2454" s="257"/>
      <c r="B2454" s="260"/>
      <c r="F2454" s="269"/>
      <c r="N2454" s="257"/>
      <c r="W2454" s="257"/>
    </row>
    <row r="2455" spans="1:23" s="256" customFormat="1" ht="12.75">
      <c r="A2455" s="257"/>
      <c r="B2455" s="260"/>
      <c r="F2455" s="269"/>
      <c r="N2455" s="257"/>
      <c r="W2455" s="257"/>
    </row>
    <row r="2456" spans="1:23" s="256" customFormat="1" ht="12.75">
      <c r="A2456" s="257"/>
      <c r="B2456" s="260"/>
      <c r="F2456" s="269"/>
      <c r="N2456" s="257"/>
      <c r="W2456" s="257"/>
    </row>
    <row r="2457" spans="1:23" s="256" customFormat="1" ht="12.75">
      <c r="A2457" s="257"/>
      <c r="B2457" s="260"/>
      <c r="F2457" s="269"/>
      <c r="N2457" s="257"/>
      <c r="W2457" s="257"/>
    </row>
    <row r="2458" spans="1:23" s="256" customFormat="1" ht="12.75">
      <c r="A2458" s="257"/>
      <c r="B2458" s="260"/>
      <c r="F2458" s="269"/>
      <c r="N2458" s="257"/>
      <c r="W2458" s="257"/>
    </row>
    <row r="2459" spans="1:23" s="256" customFormat="1" ht="12.75">
      <c r="A2459" s="257"/>
      <c r="B2459" s="260"/>
      <c r="F2459" s="269"/>
      <c r="N2459" s="257"/>
      <c r="W2459" s="257"/>
    </row>
    <row r="2460" spans="1:23" s="256" customFormat="1" ht="12.75">
      <c r="A2460" s="257"/>
      <c r="B2460" s="260"/>
      <c r="F2460" s="269"/>
      <c r="N2460" s="257"/>
      <c r="W2460" s="257"/>
    </row>
    <row r="2461" spans="1:23" s="256" customFormat="1" ht="12.75">
      <c r="A2461" s="257"/>
      <c r="B2461" s="260"/>
      <c r="F2461" s="269"/>
      <c r="N2461" s="257"/>
      <c r="W2461" s="257"/>
    </row>
    <row r="2462" spans="1:23" s="256" customFormat="1" ht="12.75">
      <c r="A2462" s="257"/>
      <c r="B2462" s="260"/>
      <c r="F2462" s="269"/>
      <c r="N2462" s="257"/>
      <c r="W2462" s="257"/>
    </row>
    <row r="2463" spans="1:23" s="256" customFormat="1" ht="12.75">
      <c r="A2463" s="257"/>
      <c r="B2463" s="260"/>
      <c r="F2463" s="269"/>
      <c r="N2463" s="257"/>
      <c r="W2463" s="257"/>
    </row>
    <row r="2464" spans="1:23" s="256" customFormat="1" ht="12.75">
      <c r="A2464" s="257"/>
      <c r="B2464" s="260"/>
      <c r="F2464" s="269"/>
      <c r="N2464" s="257"/>
      <c r="W2464" s="257"/>
    </row>
    <row r="2465" spans="1:23" s="256" customFormat="1" ht="12.75">
      <c r="A2465" s="257"/>
      <c r="B2465" s="260"/>
      <c r="F2465" s="269"/>
      <c r="N2465" s="257"/>
      <c r="W2465" s="257"/>
    </row>
    <row r="2466" spans="1:23" s="256" customFormat="1" ht="12.75">
      <c r="A2466" s="257"/>
      <c r="B2466" s="260"/>
      <c r="F2466" s="269"/>
      <c r="N2466" s="257"/>
      <c r="W2466" s="257"/>
    </row>
    <row r="2467" spans="1:23" s="256" customFormat="1" ht="12.75">
      <c r="A2467" s="257"/>
      <c r="B2467" s="260"/>
      <c r="F2467" s="269"/>
      <c r="N2467" s="257"/>
      <c r="W2467" s="257"/>
    </row>
    <row r="2468" spans="1:23" s="256" customFormat="1" ht="12.75">
      <c r="A2468" s="257"/>
      <c r="B2468" s="260"/>
      <c r="F2468" s="269"/>
      <c r="N2468" s="257"/>
      <c r="W2468" s="257"/>
    </row>
    <row r="2469" spans="1:23" s="256" customFormat="1" ht="12.75">
      <c r="A2469" s="257"/>
      <c r="B2469" s="260"/>
      <c r="F2469" s="269"/>
      <c r="N2469" s="257"/>
      <c r="W2469" s="257"/>
    </row>
    <row r="2470" spans="1:23" s="256" customFormat="1" ht="12.75">
      <c r="A2470" s="257"/>
      <c r="B2470" s="260"/>
      <c r="F2470" s="269"/>
      <c r="N2470" s="257"/>
      <c r="W2470" s="257"/>
    </row>
    <row r="2471" spans="1:23" s="256" customFormat="1" ht="12.75">
      <c r="A2471" s="257"/>
      <c r="B2471" s="260"/>
      <c r="F2471" s="269"/>
      <c r="N2471" s="257"/>
      <c r="W2471" s="257"/>
    </row>
    <row r="2472" spans="1:23" s="256" customFormat="1" ht="12.75">
      <c r="A2472" s="257"/>
      <c r="B2472" s="260"/>
      <c r="F2472" s="269"/>
      <c r="N2472" s="257"/>
      <c r="W2472" s="257"/>
    </row>
    <row r="2473" spans="1:23" s="256" customFormat="1" ht="12.75">
      <c r="A2473" s="257"/>
      <c r="B2473" s="260"/>
      <c r="F2473" s="269"/>
      <c r="N2473" s="257"/>
      <c r="W2473" s="257"/>
    </row>
    <row r="2474" spans="1:23" s="256" customFormat="1" ht="12.75">
      <c r="A2474" s="257"/>
      <c r="B2474" s="260"/>
      <c r="F2474" s="269"/>
      <c r="N2474" s="257"/>
      <c r="W2474" s="257"/>
    </row>
    <row r="2475" spans="1:23" s="256" customFormat="1" ht="12.75">
      <c r="A2475" s="257"/>
      <c r="B2475" s="260"/>
      <c r="F2475" s="269"/>
      <c r="N2475" s="257"/>
      <c r="W2475" s="257"/>
    </row>
    <row r="2476" spans="1:23" s="256" customFormat="1" ht="12.75">
      <c r="A2476" s="257"/>
      <c r="B2476" s="260"/>
      <c r="F2476" s="269"/>
      <c r="N2476" s="257"/>
      <c r="W2476" s="257"/>
    </row>
    <row r="2477" spans="1:23" s="256" customFormat="1" ht="12.75">
      <c r="A2477" s="257"/>
      <c r="B2477" s="260"/>
      <c r="F2477" s="269"/>
      <c r="N2477" s="257"/>
      <c r="W2477" s="257"/>
    </row>
    <row r="2478" spans="1:23" s="256" customFormat="1" ht="12.75">
      <c r="A2478" s="257"/>
      <c r="B2478" s="260"/>
      <c r="F2478" s="269"/>
      <c r="N2478" s="257"/>
      <c r="W2478" s="257"/>
    </row>
    <row r="2479" spans="1:23" s="256" customFormat="1" ht="12.75">
      <c r="A2479" s="257"/>
      <c r="B2479" s="260"/>
      <c r="F2479" s="269"/>
      <c r="N2479" s="257"/>
      <c r="W2479" s="257"/>
    </row>
    <row r="2480" spans="1:23" s="256" customFormat="1" ht="12.75">
      <c r="A2480" s="257"/>
      <c r="B2480" s="260"/>
      <c r="F2480" s="269"/>
      <c r="N2480" s="257"/>
      <c r="W2480" s="257"/>
    </row>
    <row r="2481" spans="1:23" s="256" customFormat="1" ht="12.75">
      <c r="A2481" s="257"/>
      <c r="B2481" s="260"/>
      <c r="F2481" s="269"/>
      <c r="N2481" s="257"/>
      <c r="W2481" s="257"/>
    </row>
    <row r="2482" spans="1:23" s="256" customFormat="1" ht="12.75">
      <c r="A2482" s="257"/>
      <c r="B2482" s="260"/>
      <c r="F2482" s="269"/>
      <c r="N2482" s="257"/>
      <c r="W2482" s="257"/>
    </row>
    <row r="2483" spans="1:23" s="256" customFormat="1" ht="12.75">
      <c r="A2483" s="257"/>
      <c r="B2483" s="260"/>
      <c r="F2483" s="269"/>
      <c r="N2483" s="257"/>
      <c r="W2483" s="257"/>
    </row>
    <row r="2484" spans="1:23" s="256" customFormat="1" ht="12.75">
      <c r="A2484" s="257"/>
      <c r="B2484" s="260"/>
      <c r="F2484" s="269"/>
      <c r="N2484" s="257"/>
      <c r="W2484" s="257"/>
    </row>
    <row r="2485" spans="1:23" s="256" customFormat="1" ht="12.75">
      <c r="A2485" s="257"/>
      <c r="B2485" s="260"/>
      <c r="F2485" s="269"/>
      <c r="N2485" s="257"/>
      <c r="W2485" s="257"/>
    </row>
    <row r="2486" spans="1:23" s="256" customFormat="1" ht="12.75">
      <c r="A2486" s="257"/>
      <c r="B2486" s="260"/>
      <c r="F2486" s="269"/>
      <c r="N2486" s="257"/>
      <c r="W2486" s="257"/>
    </row>
    <row r="2487" spans="1:23" s="256" customFormat="1" ht="12.75">
      <c r="A2487" s="257"/>
      <c r="B2487" s="260"/>
      <c r="F2487" s="269"/>
      <c r="N2487" s="257"/>
      <c r="W2487" s="257"/>
    </row>
    <row r="2488" spans="1:23" s="256" customFormat="1" ht="12.75">
      <c r="A2488" s="257"/>
      <c r="B2488" s="260"/>
      <c r="F2488" s="269"/>
      <c r="N2488" s="257"/>
      <c r="W2488" s="257"/>
    </row>
    <row r="2489" spans="1:23" s="256" customFormat="1" ht="12.75">
      <c r="A2489" s="257"/>
      <c r="B2489" s="260"/>
      <c r="F2489" s="269"/>
      <c r="N2489" s="257"/>
      <c r="W2489" s="257"/>
    </row>
    <row r="2490" spans="1:23" s="256" customFormat="1" ht="12.75">
      <c r="A2490" s="257"/>
      <c r="B2490" s="260"/>
      <c r="F2490" s="269"/>
      <c r="N2490" s="257"/>
      <c r="W2490" s="257"/>
    </row>
    <row r="2491" spans="1:23" s="256" customFormat="1" ht="12.75">
      <c r="A2491" s="257"/>
      <c r="B2491" s="260"/>
      <c r="F2491" s="269"/>
      <c r="N2491" s="257"/>
      <c r="W2491" s="257"/>
    </row>
    <row r="2492" spans="1:23" s="256" customFormat="1" ht="12.75">
      <c r="A2492" s="257"/>
      <c r="B2492" s="260"/>
      <c r="F2492" s="269"/>
      <c r="N2492" s="257"/>
      <c r="W2492" s="257"/>
    </row>
    <row r="2493" spans="1:23" s="256" customFormat="1" ht="12.75">
      <c r="A2493" s="257"/>
      <c r="B2493" s="260"/>
      <c r="F2493" s="269"/>
      <c r="N2493" s="257"/>
      <c r="W2493" s="257"/>
    </row>
    <row r="2494" spans="1:23" s="256" customFormat="1" ht="12.75">
      <c r="A2494" s="257"/>
      <c r="B2494" s="260"/>
      <c r="F2494" s="269"/>
      <c r="N2494" s="257"/>
      <c r="W2494" s="257"/>
    </row>
    <row r="2495" spans="1:23" s="256" customFormat="1" ht="12.75">
      <c r="A2495" s="257"/>
      <c r="B2495" s="260"/>
      <c r="F2495" s="269"/>
      <c r="N2495" s="257"/>
      <c r="W2495" s="257"/>
    </row>
    <row r="2496" spans="1:23" s="256" customFormat="1" ht="12.75">
      <c r="A2496" s="257"/>
      <c r="B2496" s="260"/>
      <c r="F2496" s="269"/>
      <c r="N2496" s="257"/>
      <c r="W2496" s="257"/>
    </row>
    <row r="2497" spans="1:23" s="256" customFormat="1" ht="12.75">
      <c r="A2497" s="257"/>
      <c r="B2497" s="260"/>
      <c r="F2497" s="269"/>
      <c r="N2497" s="257"/>
      <c r="W2497" s="257"/>
    </row>
    <row r="2498" spans="1:23" s="256" customFormat="1" ht="12.75">
      <c r="A2498" s="257"/>
      <c r="B2498" s="260"/>
      <c r="F2498" s="269"/>
      <c r="N2498" s="257"/>
      <c r="W2498" s="257"/>
    </row>
    <row r="2499" spans="1:23" s="256" customFormat="1" ht="12.75">
      <c r="A2499" s="257"/>
      <c r="B2499" s="260"/>
      <c r="F2499" s="269"/>
      <c r="N2499" s="257"/>
      <c r="W2499" s="257"/>
    </row>
    <row r="2500" spans="1:23" s="256" customFormat="1" ht="12.75">
      <c r="A2500" s="257"/>
      <c r="B2500" s="260"/>
      <c r="F2500" s="269"/>
      <c r="N2500" s="257"/>
      <c r="W2500" s="257"/>
    </row>
    <row r="2501" spans="1:23" s="256" customFormat="1" ht="12.75">
      <c r="A2501" s="257"/>
      <c r="B2501" s="260"/>
      <c r="F2501" s="269"/>
      <c r="N2501" s="257"/>
      <c r="W2501" s="257"/>
    </row>
    <row r="2502" spans="1:23" s="256" customFormat="1" ht="12.75">
      <c r="A2502" s="257"/>
      <c r="B2502" s="260"/>
      <c r="F2502" s="269"/>
      <c r="N2502" s="257"/>
      <c r="W2502" s="257"/>
    </row>
    <row r="2503" spans="1:23" s="256" customFormat="1" ht="12.75">
      <c r="A2503" s="257"/>
      <c r="B2503" s="260"/>
      <c r="F2503" s="269"/>
      <c r="N2503" s="257"/>
      <c r="W2503" s="257"/>
    </row>
    <row r="2504" spans="1:23" s="256" customFormat="1" ht="12.75">
      <c r="A2504" s="257"/>
      <c r="B2504" s="260"/>
      <c r="F2504" s="269"/>
      <c r="N2504" s="257"/>
      <c r="W2504" s="257"/>
    </row>
    <row r="2505" spans="1:23" s="256" customFormat="1" ht="12.75">
      <c r="A2505" s="257"/>
      <c r="B2505" s="260"/>
      <c r="F2505" s="269"/>
      <c r="N2505" s="257"/>
      <c r="W2505" s="257"/>
    </row>
    <row r="2506" spans="1:23" s="256" customFormat="1" ht="12.75">
      <c r="A2506" s="257"/>
      <c r="B2506" s="260"/>
      <c r="F2506" s="269"/>
      <c r="N2506" s="257"/>
      <c r="W2506" s="257"/>
    </row>
    <row r="2507" spans="1:23" s="256" customFormat="1" ht="12.75">
      <c r="A2507" s="257"/>
      <c r="B2507" s="260"/>
      <c r="F2507" s="269"/>
      <c r="N2507" s="257"/>
      <c r="W2507" s="257"/>
    </row>
    <row r="2508" spans="1:23" s="256" customFormat="1" ht="12.75">
      <c r="A2508" s="257"/>
      <c r="B2508" s="260"/>
      <c r="F2508" s="269"/>
      <c r="N2508" s="257"/>
      <c r="W2508" s="257"/>
    </row>
    <row r="2509" spans="1:23" s="256" customFormat="1" ht="12.75">
      <c r="A2509" s="257"/>
      <c r="B2509" s="260"/>
      <c r="F2509" s="269"/>
      <c r="N2509" s="257"/>
      <c r="W2509" s="257"/>
    </row>
    <row r="2510" spans="1:23" s="256" customFormat="1" ht="12.75">
      <c r="A2510" s="257"/>
      <c r="B2510" s="260"/>
      <c r="F2510" s="269"/>
      <c r="N2510" s="257"/>
      <c r="W2510" s="257"/>
    </row>
    <row r="2511" spans="1:23" s="256" customFormat="1" ht="12.75">
      <c r="A2511" s="257"/>
      <c r="B2511" s="260"/>
      <c r="F2511" s="269"/>
      <c r="N2511" s="257"/>
      <c r="W2511" s="257"/>
    </row>
    <row r="2512" spans="1:23" s="256" customFormat="1" ht="12.75">
      <c r="A2512" s="257"/>
      <c r="B2512" s="260"/>
      <c r="F2512" s="269"/>
      <c r="N2512" s="257"/>
      <c r="W2512" s="257"/>
    </row>
    <row r="2513" spans="1:23" s="256" customFormat="1" ht="12.75">
      <c r="A2513" s="257"/>
      <c r="B2513" s="260"/>
      <c r="F2513" s="269"/>
      <c r="N2513" s="257"/>
      <c r="W2513" s="257"/>
    </row>
    <row r="2514" spans="1:23" s="256" customFormat="1" ht="12.75">
      <c r="A2514" s="257"/>
      <c r="B2514" s="260"/>
      <c r="F2514" s="269"/>
      <c r="N2514" s="257"/>
      <c r="W2514" s="257"/>
    </row>
    <row r="2515" spans="1:23" s="256" customFormat="1" ht="12.75">
      <c r="A2515" s="257"/>
      <c r="B2515" s="260"/>
      <c r="F2515" s="269"/>
      <c r="N2515" s="257"/>
      <c r="W2515" s="257"/>
    </row>
    <row r="2516" spans="1:23" s="256" customFormat="1" ht="12.75">
      <c r="A2516" s="257"/>
      <c r="B2516" s="260"/>
      <c r="F2516" s="269"/>
      <c r="N2516" s="257"/>
      <c r="W2516" s="257"/>
    </row>
    <row r="2517" spans="1:23" s="256" customFormat="1" ht="12.75">
      <c r="A2517" s="257"/>
      <c r="B2517" s="260"/>
      <c r="F2517" s="269"/>
      <c r="N2517" s="257"/>
      <c r="W2517" s="257"/>
    </row>
    <row r="2518" spans="1:23" s="256" customFormat="1" ht="12.75">
      <c r="A2518" s="257"/>
      <c r="B2518" s="260"/>
      <c r="F2518" s="269"/>
      <c r="N2518" s="257"/>
      <c r="W2518" s="257"/>
    </row>
    <row r="2519" spans="1:23" s="256" customFormat="1" ht="12.75">
      <c r="A2519" s="257"/>
      <c r="B2519" s="260"/>
      <c r="F2519" s="269"/>
      <c r="N2519" s="257"/>
      <c r="W2519" s="257"/>
    </row>
    <row r="2520" spans="1:23" s="256" customFormat="1" ht="12.75">
      <c r="A2520" s="257"/>
      <c r="B2520" s="260"/>
      <c r="F2520" s="269"/>
      <c r="N2520" s="257"/>
      <c r="W2520" s="257"/>
    </row>
    <row r="2521" spans="1:23" s="256" customFormat="1" ht="12.75">
      <c r="A2521" s="257"/>
      <c r="B2521" s="260"/>
      <c r="F2521" s="269"/>
      <c r="N2521" s="257"/>
      <c r="W2521" s="257"/>
    </row>
    <row r="2522" spans="1:23" s="256" customFormat="1" ht="12.75">
      <c r="A2522" s="257"/>
      <c r="B2522" s="260"/>
      <c r="F2522" s="269"/>
      <c r="N2522" s="257"/>
      <c r="W2522" s="257"/>
    </row>
    <row r="2523" spans="1:23" s="256" customFormat="1" ht="12.75">
      <c r="A2523" s="257"/>
      <c r="B2523" s="260"/>
      <c r="F2523" s="269"/>
      <c r="N2523" s="257"/>
      <c r="W2523" s="257"/>
    </row>
    <row r="2524" spans="1:23" s="256" customFormat="1" ht="12.75">
      <c r="A2524" s="257"/>
      <c r="B2524" s="260"/>
      <c r="F2524" s="269"/>
      <c r="N2524" s="257"/>
      <c r="W2524" s="257"/>
    </row>
    <row r="2525" spans="1:23" s="256" customFormat="1" ht="12.75">
      <c r="A2525" s="257"/>
      <c r="B2525" s="260"/>
      <c r="F2525" s="269"/>
      <c r="N2525" s="257"/>
      <c r="W2525" s="257"/>
    </row>
    <row r="2526" spans="1:23" s="256" customFormat="1" ht="12.75">
      <c r="A2526" s="257"/>
      <c r="B2526" s="260"/>
      <c r="F2526" s="269"/>
      <c r="N2526" s="257"/>
      <c r="W2526" s="257"/>
    </row>
    <row r="2527" spans="1:23" s="256" customFormat="1" ht="12.75">
      <c r="A2527" s="257"/>
      <c r="B2527" s="260"/>
      <c r="F2527" s="269"/>
      <c r="N2527" s="257"/>
      <c r="W2527" s="257"/>
    </row>
    <row r="2528" spans="1:23" s="256" customFormat="1" ht="12.75">
      <c r="A2528" s="257"/>
      <c r="B2528" s="260"/>
      <c r="F2528" s="269"/>
      <c r="N2528" s="257"/>
      <c r="W2528" s="257"/>
    </row>
    <row r="2529" spans="1:23" s="256" customFormat="1" ht="12.75">
      <c r="A2529" s="257"/>
      <c r="B2529" s="260"/>
      <c r="F2529" s="269"/>
      <c r="N2529" s="257"/>
      <c r="W2529" s="257"/>
    </row>
    <row r="2530" spans="1:23" s="256" customFormat="1" ht="12.75">
      <c r="A2530" s="257"/>
      <c r="B2530" s="260"/>
      <c r="F2530" s="269"/>
      <c r="N2530" s="257"/>
      <c r="W2530" s="257"/>
    </row>
    <row r="2531" spans="1:23" s="256" customFormat="1" ht="12.75">
      <c r="A2531" s="257"/>
      <c r="B2531" s="260"/>
      <c r="F2531" s="269"/>
      <c r="N2531" s="257"/>
      <c r="W2531" s="257"/>
    </row>
    <row r="2532" spans="1:23" s="256" customFormat="1" ht="12.75">
      <c r="A2532" s="257"/>
      <c r="B2532" s="260"/>
      <c r="F2532" s="269"/>
      <c r="N2532" s="257"/>
      <c r="W2532" s="257"/>
    </row>
    <row r="2533" spans="1:23" s="256" customFormat="1" ht="12.75">
      <c r="A2533" s="257"/>
      <c r="B2533" s="260"/>
      <c r="F2533" s="269"/>
      <c r="N2533" s="257"/>
      <c r="W2533" s="257"/>
    </row>
    <row r="2534" spans="1:23" s="256" customFormat="1" ht="12.75">
      <c r="A2534" s="257"/>
      <c r="B2534" s="260"/>
      <c r="F2534" s="269"/>
      <c r="N2534" s="257"/>
      <c r="W2534" s="257"/>
    </row>
    <row r="2535" spans="1:23" s="256" customFormat="1" ht="12.75">
      <c r="A2535" s="257"/>
      <c r="B2535" s="260"/>
      <c r="F2535" s="269"/>
      <c r="N2535" s="257"/>
      <c r="W2535" s="257"/>
    </row>
    <row r="2536" spans="1:23" s="256" customFormat="1" ht="12.75">
      <c r="A2536" s="257"/>
      <c r="B2536" s="260"/>
      <c r="F2536" s="269"/>
      <c r="N2536" s="257"/>
      <c r="W2536" s="257"/>
    </row>
    <row r="2537" spans="1:23" s="256" customFormat="1" ht="12.75">
      <c r="A2537" s="257"/>
      <c r="B2537" s="260"/>
      <c r="F2537" s="269"/>
      <c r="N2537" s="257"/>
      <c r="W2537" s="257"/>
    </row>
    <row r="2538" spans="1:23" s="256" customFormat="1" ht="12.75">
      <c r="A2538" s="257"/>
      <c r="B2538" s="260"/>
      <c r="F2538" s="269"/>
      <c r="N2538" s="257"/>
      <c r="W2538" s="257"/>
    </row>
    <row r="2539" spans="1:23" s="256" customFormat="1" ht="12.75">
      <c r="A2539" s="257"/>
      <c r="B2539" s="260"/>
      <c r="F2539" s="269"/>
      <c r="N2539" s="257"/>
      <c r="W2539" s="257"/>
    </row>
    <row r="2540" spans="1:23" s="256" customFormat="1" ht="12.75">
      <c r="A2540" s="257"/>
      <c r="B2540" s="260"/>
      <c r="F2540" s="269"/>
      <c r="N2540" s="257"/>
      <c r="W2540" s="257"/>
    </row>
    <row r="2541" spans="1:23" s="256" customFormat="1" ht="12.75">
      <c r="A2541" s="257"/>
      <c r="B2541" s="260"/>
      <c r="F2541" s="269"/>
      <c r="N2541" s="257"/>
      <c r="W2541" s="257"/>
    </row>
    <row r="2542" spans="1:23" s="256" customFormat="1" ht="12.75">
      <c r="A2542" s="257"/>
      <c r="B2542" s="260"/>
      <c r="F2542" s="269"/>
      <c r="N2542" s="257"/>
      <c r="W2542" s="257"/>
    </row>
    <row r="2543" spans="1:23" s="256" customFormat="1" ht="12.75">
      <c r="A2543" s="257"/>
      <c r="B2543" s="260"/>
      <c r="F2543" s="269"/>
      <c r="N2543" s="257"/>
      <c r="W2543" s="257"/>
    </row>
    <row r="2544" spans="1:23" s="256" customFormat="1" ht="12.75">
      <c r="A2544" s="257"/>
      <c r="B2544" s="260"/>
      <c r="F2544" s="269"/>
      <c r="N2544" s="257"/>
      <c r="W2544" s="257"/>
    </row>
    <row r="2545" spans="1:23" s="256" customFormat="1" ht="12.75">
      <c r="A2545" s="257"/>
      <c r="B2545" s="260"/>
      <c r="F2545" s="269"/>
      <c r="N2545" s="257"/>
      <c r="W2545" s="257"/>
    </row>
    <row r="2546" spans="1:23" s="256" customFormat="1" ht="12.75">
      <c r="A2546" s="257"/>
      <c r="B2546" s="260"/>
      <c r="F2546" s="269"/>
      <c r="N2546" s="257"/>
      <c r="W2546" s="257"/>
    </row>
    <row r="2547" spans="1:23" s="256" customFormat="1" ht="12.75">
      <c r="A2547" s="257"/>
      <c r="B2547" s="260"/>
      <c r="F2547" s="269"/>
      <c r="N2547" s="257"/>
      <c r="W2547" s="257"/>
    </row>
    <row r="2548" spans="1:23" s="256" customFormat="1" ht="12.75">
      <c r="A2548" s="257"/>
      <c r="B2548" s="260"/>
      <c r="F2548" s="269"/>
      <c r="N2548" s="257"/>
      <c r="W2548" s="257"/>
    </row>
    <row r="2549" spans="1:23" s="256" customFormat="1" ht="12.75">
      <c r="A2549" s="257"/>
      <c r="B2549" s="260"/>
      <c r="F2549" s="269"/>
      <c r="N2549" s="257"/>
      <c r="W2549" s="257"/>
    </row>
    <row r="2550" spans="1:23" s="256" customFormat="1" ht="12.75">
      <c r="A2550" s="257"/>
      <c r="B2550" s="260"/>
      <c r="F2550" s="269"/>
      <c r="N2550" s="257"/>
      <c r="W2550" s="257"/>
    </row>
    <row r="2551" spans="1:23" s="256" customFormat="1" ht="12.75">
      <c r="A2551" s="257"/>
      <c r="B2551" s="260"/>
      <c r="F2551" s="269"/>
      <c r="N2551" s="257"/>
      <c r="W2551" s="257"/>
    </row>
    <row r="2552" spans="1:23" s="256" customFormat="1" ht="12.75">
      <c r="A2552" s="257"/>
      <c r="B2552" s="260"/>
      <c r="F2552" s="269"/>
      <c r="N2552" s="257"/>
      <c r="W2552" s="257"/>
    </row>
    <row r="2553" spans="1:23" s="256" customFormat="1" ht="12.75">
      <c r="A2553" s="257"/>
      <c r="B2553" s="260"/>
      <c r="F2553" s="269"/>
      <c r="N2553" s="257"/>
      <c r="W2553" s="257"/>
    </row>
    <row r="2554" spans="1:23" s="256" customFormat="1" ht="12.75">
      <c r="A2554" s="257"/>
      <c r="B2554" s="260"/>
      <c r="F2554" s="269"/>
      <c r="N2554" s="257"/>
      <c r="W2554" s="257"/>
    </row>
    <row r="2555" spans="1:23" s="256" customFormat="1" ht="12.75">
      <c r="A2555" s="257"/>
      <c r="B2555" s="260"/>
      <c r="F2555" s="269"/>
      <c r="N2555" s="257"/>
      <c r="W2555" s="257"/>
    </row>
    <row r="2556" spans="1:23" s="256" customFormat="1" ht="12.75">
      <c r="A2556" s="257"/>
      <c r="B2556" s="260"/>
      <c r="F2556" s="269"/>
      <c r="N2556" s="257"/>
      <c r="W2556" s="257"/>
    </row>
    <row r="2557" spans="1:23" s="256" customFormat="1" ht="12.75">
      <c r="A2557" s="257"/>
      <c r="B2557" s="260"/>
      <c r="F2557" s="269"/>
      <c r="N2557" s="257"/>
      <c r="W2557" s="257"/>
    </row>
    <row r="2558" spans="1:23" s="256" customFormat="1" ht="12.75">
      <c r="A2558" s="257"/>
      <c r="B2558" s="260"/>
      <c r="F2558" s="269"/>
      <c r="N2558" s="257"/>
      <c r="W2558" s="257"/>
    </row>
    <row r="2559" spans="1:23" s="256" customFormat="1" ht="12.75">
      <c r="A2559" s="257"/>
      <c r="B2559" s="260"/>
      <c r="F2559" s="269"/>
      <c r="N2559" s="257"/>
      <c r="W2559" s="257"/>
    </row>
    <row r="2560" spans="1:23" s="256" customFormat="1" ht="12.75">
      <c r="A2560" s="257"/>
      <c r="B2560" s="260"/>
      <c r="F2560" s="269"/>
      <c r="N2560" s="257"/>
      <c r="W2560" s="257"/>
    </row>
    <row r="2561" spans="1:23" s="256" customFormat="1" ht="12.75">
      <c r="A2561" s="257"/>
      <c r="B2561" s="260"/>
      <c r="F2561" s="269"/>
      <c r="N2561" s="257"/>
      <c r="W2561" s="257"/>
    </row>
    <row r="2562" spans="1:23" s="256" customFormat="1" ht="12.75">
      <c r="A2562" s="257"/>
      <c r="B2562" s="260"/>
      <c r="F2562" s="269"/>
      <c r="N2562" s="257"/>
      <c r="W2562" s="257"/>
    </row>
    <row r="2563" spans="1:23" s="256" customFormat="1" ht="12.75">
      <c r="A2563" s="257"/>
      <c r="B2563" s="260"/>
      <c r="F2563" s="269"/>
      <c r="N2563" s="257"/>
      <c r="W2563" s="257"/>
    </row>
    <row r="2564" spans="1:23" s="256" customFormat="1" ht="12.75">
      <c r="A2564" s="257"/>
      <c r="B2564" s="260"/>
      <c r="F2564" s="269"/>
      <c r="N2564" s="257"/>
      <c r="W2564" s="257"/>
    </row>
    <row r="2565" spans="1:23" s="256" customFormat="1" ht="12.75">
      <c r="A2565" s="257"/>
      <c r="B2565" s="260"/>
      <c r="F2565" s="269"/>
      <c r="N2565" s="257"/>
      <c r="W2565" s="257"/>
    </row>
    <row r="2566" spans="1:23" s="256" customFormat="1" ht="12.75">
      <c r="A2566" s="257"/>
      <c r="B2566" s="260"/>
      <c r="F2566" s="269"/>
      <c r="N2566" s="257"/>
      <c r="W2566" s="257"/>
    </row>
    <row r="2567" spans="1:23" s="256" customFormat="1" ht="12.75">
      <c r="A2567" s="257"/>
      <c r="B2567" s="260"/>
      <c r="F2567" s="269"/>
      <c r="N2567" s="257"/>
      <c r="W2567" s="257"/>
    </row>
    <row r="2568" spans="1:23" s="256" customFormat="1" ht="12.75">
      <c r="A2568" s="257"/>
      <c r="B2568" s="260"/>
      <c r="F2568" s="269"/>
      <c r="N2568" s="257"/>
      <c r="W2568" s="257"/>
    </row>
    <row r="2569" spans="1:23" s="256" customFormat="1" ht="12.75">
      <c r="A2569" s="257"/>
      <c r="B2569" s="260"/>
      <c r="F2569" s="269"/>
      <c r="N2569" s="257"/>
      <c r="W2569" s="257"/>
    </row>
    <row r="2570" spans="1:23" s="256" customFormat="1" ht="12.75">
      <c r="A2570" s="257"/>
      <c r="B2570" s="260"/>
      <c r="F2570" s="269"/>
      <c r="N2570" s="257"/>
      <c r="W2570" s="257"/>
    </row>
    <row r="2571" spans="1:23" s="256" customFormat="1" ht="12.75">
      <c r="A2571" s="257"/>
      <c r="B2571" s="260"/>
      <c r="F2571" s="269"/>
      <c r="N2571" s="257"/>
      <c r="W2571" s="257"/>
    </row>
    <row r="2572" spans="1:23" s="256" customFormat="1" ht="12.75">
      <c r="A2572" s="257"/>
      <c r="B2572" s="260"/>
      <c r="F2572" s="269"/>
      <c r="N2572" s="257"/>
      <c r="W2572" s="257"/>
    </row>
    <row r="2573" spans="1:23" s="256" customFormat="1" ht="12.75">
      <c r="A2573" s="257"/>
      <c r="B2573" s="260"/>
      <c r="F2573" s="269"/>
      <c r="N2573" s="257"/>
      <c r="W2573" s="257"/>
    </row>
    <row r="2574" spans="1:23" s="256" customFormat="1" ht="12.75">
      <c r="A2574" s="257"/>
      <c r="B2574" s="260"/>
      <c r="F2574" s="269"/>
      <c r="N2574" s="257"/>
      <c r="W2574" s="257"/>
    </row>
    <row r="2575" spans="1:23" s="256" customFormat="1" ht="12.75">
      <c r="A2575" s="257"/>
      <c r="B2575" s="260"/>
      <c r="F2575" s="269"/>
      <c r="N2575" s="257"/>
      <c r="W2575" s="257"/>
    </row>
    <row r="2576" spans="1:23" s="256" customFormat="1" ht="12.75">
      <c r="A2576" s="257"/>
      <c r="B2576" s="260"/>
      <c r="F2576" s="269"/>
      <c r="N2576" s="257"/>
      <c r="W2576" s="257"/>
    </row>
    <row r="2577" spans="1:23" s="256" customFormat="1" ht="12.75">
      <c r="A2577" s="257"/>
      <c r="B2577" s="260"/>
      <c r="F2577" s="269"/>
      <c r="N2577" s="257"/>
      <c r="W2577" s="257"/>
    </row>
    <row r="2578" spans="1:23" s="256" customFormat="1" ht="12.75">
      <c r="A2578" s="257"/>
      <c r="B2578" s="260"/>
      <c r="F2578" s="269"/>
      <c r="N2578" s="257"/>
      <c r="W2578" s="257"/>
    </row>
    <row r="2579" spans="1:23" s="256" customFormat="1" ht="12.75">
      <c r="A2579" s="257"/>
      <c r="B2579" s="260"/>
      <c r="F2579" s="269"/>
      <c r="N2579" s="257"/>
      <c r="W2579" s="257"/>
    </row>
    <row r="2580" spans="1:23" s="256" customFormat="1" ht="12.75">
      <c r="A2580" s="257"/>
      <c r="B2580" s="260"/>
      <c r="F2580" s="269"/>
      <c r="N2580" s="257"/>
      <c r="W2580" s="257"/>
    </row>
    <row r="2581" spans="1:23" s="256" customFormat="1" ht="12.75">
      <c r="A2581" s="257"/>
      <c r="B2581" s="260"/>
      <c r="F2581" s="269"/>
      <c r="N2581" s="257"/>
      <c r="W2581" s="257"/>
    </row>
    <row r="2582" spans="1:23" s="256" customFormat="1" ht="12.75">
      <c r="A2582" s="257"/>
      <c r="B2582" s="260"/>
      <c r="F2582" s="269"/>
      <c r="N2582" s="257"/>
      <c r="W2582" s="257"/>
    </row>
    <row r="2583" spans="1:23" s="256" customFormat="1" ht="12.75">
      <c r="A2583" s="257"/>
      <c r="B2583" s="260"/>
      <c r="F2583" s="269"/>
      <c r="N2583" s="257"/>
      <c r="W2583" s="257"/>
    </row>
    <row r="2584" spans="1:23" s="256" customFormat="1" ht="12.75">
      <c r="A2584" s="257"/>
      <c r="B2584" s="260"/>
      <c r="F2584" s="269"/>
      <c r="N2584" s="257"/>
      <c r="W2584" s="257"/>
    </row>
    <row r="2585" spans="1:23" s="256" customFormat="1" ht="12.75">
      <c r="A2585" s="257"/>
      <c r="B2585" s="260"/>
      <c r="F2585" s="269"/>
      <c r="N2585" s="257"/>
      <c r="W2585" s="257"/>
    </row>
    <row r="2586" spans="1:23" s="256" customFormat="1" ht="12.75">
      <c r="A2586" s="257"/>
      <c r="B2586" s="260"/>
      <c r="F2586" s="269"/>
      <c r="N2586" s="257"/>
      <c r="W2586" s="257"/>
    </row>
    <row r="2587" spans="1:23" s="256" customFormat="1" ht="12.75">
      <c r="A2587" s="257"/>
      <c r="B2587" s="260"/>
      <c r="F2587" s="269"/>
      <c r="N2587" s="257"/>
      <c r="W2587" s="257"/>
    </row>
    <row r="2588" spans="1:23" s="256" customFormat="1" ht="12.75">
      <c r="A2588" s="257"/>
      <c r="B2588" s="260"/>
      <c r="F2588" s="269"/>
      <c r="N2588" s="257"/>
      <c r="W2588" s="257"/>
    </row>
    <row r="2589" spans="1:23" s="256" customFormat="1" ht="12.75">
      <c r="A2589" s="257"/>
      <c r="B2589" s="260"/>
      <c r="F2589" s="269"/>
      <c r="N2589" s="257"/>
      <c r="W2589" s="257"/>
    </row>
    <row r="2590" spans="1:23" s="256" customFormat="1" ht="12.75">
      <c r="A2590" s="257"/>
      <c r="B2590" s="260"/>
      <c r="F2590" s="269"/>
      <c r="N2590" s="257"/>
      <c r="W2590" s="257"/>
    </row>
    <row r="2591" spans="1:23" s="256" customFormat="1" ht="12.75">
      <c r="A2591" s="257"/>
      <c r="B2591" s="260"/>
      <c r="F2591" s="269"/>
      <c r="N2591" s="257"/>
      <c r="W2591" s="257"/>
    </row>
    <row r="2592" spans="1:23" s="256" customFormat="1" ht="12.75">
      <c r="A2592" s="257"/>
      <c r="B2592" s="260"/>
      <c r="F2592" s="269"/>
      <c r="N2592" s="257"/>
      <c r="W2592" s="257"/>
    </row>
    <row r="2593" spans="1:23" s="256" customFormat="1" ht="12.75">
      <c r="A2593" s="257"/>
      <c r="B2593" s="260"/>
      <c r="F2593" s="269"/>
      <c r="N2593" s="257"/>
      <c r="W2593" s="257"/>
    </row>
    <row r="2594" spans="1:23" s="256" customFormat="1" ht="12.75">
      <c r="A2594" s="257"/>
      <c r="B2594" s="260"/>
      <c r="F2594" s="269"/>
      <c r="N2594" s="257"/>
      <c r="W2594" s="257"/>
    </row>
    <row r="2595" spans="1:23" s="256" customFormat="1" ht="12.75">
      <c r="A2595" s="257"/>
      <c r="B2595" s="260"/>
      <c r="F2595" s="269"/>
      <c r="N2595" s="257"/>
      <c r="W2595" s="257"/>
    </row>
    <row r="2596" spans="1:23" s="256" customFormat="1" ht="12.75">
      <c r="A2596" s="257"/>
      <c r="B2596" s="260"/>
      <c r="F2596" s="269"/>
      <c r="N2596" s="257"/>
      <c r="W2596" s="257"/>
    </row>
    <row r="2597" spans="1:23" s="256" customFormat="1" ht="12.75">
      <c r="A2597" s="257"/>
      <c r="B2597" s="260"/>
      <c r="F2597" s="269"/>
      <c r="N2597" s="257"/>
      <c r="W2597" s="257"/>
    </row>
    <row r="2598" spans="1:23" s="256" customFormat="1" ht="12.75">
      <c r="A2598" s="257"/>
      <c r="B2598" s="260"/>
      <c r="F2598" s="269"/>
      <c r="N2598" s="257"/>
      <c r="W2598" s="257"/>
    </row>
    <row r="2599" spans="1:23" s="256" customFormat="1" ht="12.75">
      <c r="A2599" s="257"/>
      <c r="B2599" s="260"/>
      <c r="F2599" s="269"/>
      <c r="N2599" s="257"/>
      <c r="W2599" s="257"/>
    </row>
    <row r="2600" spans="1:23" s="256" customFormat="1" ht="12.75">
      <c r="A2600" s="257"/>
      <c r="B2600" s="260"/>
      <c r="F2600" s="269"/>
      <c r="N2600" s="257"/>
      <c r="W2600" s="257"/>
    </row>
    <row r="2601" spans="1:23" s="256" customFormat="1" ht="12.75">
      <c r="A2601" s="257"/>
      <c r="B2601" s="260"/>
      <c r="F2601" s="269"/>
      <c r="N2601" s="257"/>
      <c r="W2601" s="257"/>
    </row>
    <row r="2602" spans="1:23" s="256" customFormat="1" ht="12.75">
      <c r="A2602" s="257"/>
      <c r="B2602" s="260"/>
      <c r="F2602" s="269"/>
      <c r="N2602" s="257"/>
      <c r="W2602" s="257"/>
    </row>
    <row r="2603" spans="1:23" s="256" customFormat="1" ht="12.75">
      <c r="A2603" s="257"/>
      <c r="B2603" s="260"/>
      <c r="F2603" s="269"/>
      <c r="N2603" s="257"/>
      <c r="W2603" s="257"/>
    </row>
    <row r="2604" spans="1:23" s="256" customFormat="1" ht="12.75">
      <c r="A2604" s="257"/>
      <c r="B2604" s="260"/>
      <c r="F2604" s="269"/>
      <c r="N2604" s="257"/>
      <c r="W2604" s="257"/>
    </row>
    <row r="2605" spans="1:23" s="256" customFormat="1" ht="12.75">
      <c r="A2605" s="257"/>
      <c r="B2605" s="260"/>
      <c r="F2605" s="269"/>
      <c r="N2605" s="257"/>
      <c r="W2605" s="257"/>
    </row>
    <row r="2606" spans="1:23" s="256" customFormat="1" ht="12.75">
      <c r="A2606" s="257"/>
      <c r="B2606" s="260"/>
      <c r="F2606" s="269"/>
      <c r="N2606" s="257"/>
      <c r="W2606" s="257"/>
    </row>
    <row r="2607" spans="1:23" s="256" customFormat="1" ht="12.75">
      <c r="A2607" s="257"/>
      <c r="B2607" s="260"/>
      <c r="F2607" s="269"/>
      <c r="N2607" s="257"/>
      <c r="W2607" s="257"/>
    </row>
    <row r="2608" spans="1:23" s="256" customFormat="1" ht="12.75">
      <c r="A2608" s="257"/>
      <c r="B2608" s="260"/>
      <c r="F2608" s="269"/>
      <c r="N2608" s="257"/>
      <c r="W2608" s="257"/>
    </row>
    <row r="2609" spans="1:23" s="256" customFormat="1" ht="12.75">
      <c r="A2609" s="257"/>
      <c r="B2609" s="260"/>
      <c r="F2609" s="269"/>
      <c r="N2609" s="257"/>
      <c r="W2609" s="257"/>
    </row>
    <row r="2610" spans="1:23" s="256" customFormat="1" ht="12.75">
      <c r="A2610" s="257"/>
      <c r="B2610" s="260"/>
      <c r="F2610" s="269"/>
      <c r="N2610" s="257"/>
      <c r="W2610" s="257"/>
    </row>
    <row r="2611" spans="1:23" s="256" customFormat="1" ht="12.75">
      <c r="A2611" s="257"/>
      <c r="B2611" s="260"/>
      <c r="F2611" s="269"/>
      <c r="N2611" s="257"/>
      <c r="W2611" s="257"/>
    </row>
    <row r="2612" spans="1:23" s="256" customFormat="1" ht="12.75">
      <c r="A2612" s="257"/>
      <c r="B2612" s="260"/>
      <c r="F2612" s="269"/>
      <c r="N2612" s="257"/>
      <c r="W2612" s="257"/>
    </row>
    <row r="2613" spans="1:23" s="256" customFormat="1" ht="12.75">
      <c r="A2613" s="257"/>
      <c r="B2613" s="260"/>
      <c r="F2613" s="269"/>
      <c r="N2613" s="257"/>
      <c r="W2613" s="257"/>
    </row>
    <row r="2614" spans="1:23" s="256" customFormat="1" ht="12.75">
      <c r="A2614" s="257"/>
      <c r="B2614" s="260"/>
      <c r="F2614" s="269"/>
      <c r="N2614" s="257"/>
      <c r="W2614" s="257"/>
    </row>
    <row r="2615" spans="1:23" s="256" customFormat="1" ht="12.75">
      <c r="A2615" s="257"/>
      <c r="B2615" s="260"/>
      <c r="F2615" s="269"/>
      <c r="N2615" s="257"/>
      <c r="W2615" s="257"/>
    </row>
    <row r="2616" spans="1:23" s="256" customFormat="1" ht="12.75">
      <c r="A2616" s="257"/>
      <c r="B2616" s="260"/>
      <c r="F2616" s="269"/>
      <c r="N2616" s="257"/>
      <c r="W2616" s="257"/>
    </row>
    <row r="2617" spans="1:23" s="256" customFormat="1" ht="12.75">
      <c r="A2617" s="257"/>
      <c r="B2617" s="260"/>
      <c r="F2617" s="269"/>
      <c r="N2617" s="257"/>
      <c r="W2617" s="257"/>
    </row>
    <row r="2618" spans="1:23" s="256" customFormat="1" ht="12.75">
      <c r="A2618" s="257"/>
      <c r="B2618" s="260"/>
      <c r="F2618" s="269"/>
      <c r="N2618" s="257"/>
      <c r="W2618" s="257"/>
    </row>
    <row r="2619" spans="1:23" s="256" customFormat="1" ht="12.75">
      <c r="A2619" s="257"/>
      <c r="B2619" s="260"/>
      <c r="F2619" s="269"/>
      <c r="N2619" s="257"/>
      <c r="W2619" s="257"/>
    </row>
    <row r="2620" spans="1:23" s="256" customFormat="1" ht="12.75">
      <c r="A2620" s="257"/>
      <c r="B2620" s="260"/>
      <c r="F2620" s="269"/>
      <c r="N2620" s="257"/>
      <c r="W2620" s="257"/>
    </row>
    <row r="2621" spans="1:23" s="256" customFormat="1" ht="12.75">
      <c r="A2621" s="257"/>
      <c r="B2621" s="260"/>
      <c r="F2621" s="269"/>
      <c r="N2621" s="257"/>
      <c r="W2621" s="257"/>
    </row>
    <row r="2622" spans="1:23" s="256" customFormat="1" ht="12.75">
      <c r="A2622" s="257"/>
      <c r="B2622" s="260"/>
      <c r="F2622" s="269"/>
      <c r="N2622" s="257"/>
      <c r="W2622" s="257"/>
    </row>
    <row r="2623" spans="1:23" s="256" customFormat="1" ht="12.75">
      <c r="A2623" s="257"/>
      <c r="B2623" s="260"/>
      <c r="F2623" s="269"/>
      <c r="N2623" s="257"/>
      <c r="W2623" s="257"/>
    </row>
    <row r="2624" spans="1:23" s="256" customFormat="1" ht="12.75">
      <c r="A2624" s="257"/>
      <c r="B2624" s="260"/>
      <c r="F2624" s="269"/>
      <c r="N2624" s="257"/>
      <c r="W2624" s="257"/>
    </row>
    <row r="2625" spans="1:23" s="256" customFormat="1" ht="12.75">
      <c r="A2625" s="257"/>
      <c r="B2625" s="260"/>
      <c r="F2625" s="269"/>
      <c r="N2625" s="257"/>
      <c r="W2625" s="257"/>
    </row>
    <row r="2626" spans="1:23" s="256" customFormat="1" ht="12.75">
      <c r="A2626" s="257"/>
      <c r="B2626" s="260"/>
      <c r="F2626" s="269"/>
      <c r="N2626" s="257"/>
      <c r="W2626" s="257"/>
    </row>
    <row r="2627" spans="1:23" s="256" customFormat="1" ht="12.75">
      <c r="A2627" s="257"/>
      <c r="B2627" s="260"/>
      <c r="F2627" s="269"/>
      <c r="N2627" s="257"/>
      <c r="W2627" s="257"/>
    </row>
    <row r="2628" spans="1:23" s="256" customFormat="1" ht="12.75">
      <c r="A2628" s="257"/>
      <c r="B2628" s="260"/>
      <c r="F2628" s="269"/>
      <c r="N2628" s="257"/>
      <c r="W2628" s="257"/>
    </row>
    <row r="2629" spans="1:23" s="256" customFormat="1" ht="12.75">
      <c r="A2629" s="257"/>
      <c r="B2629" s="260"/>
      <c r="F2629" s="269"/>
      <c r="N2629" s="257"/>
      <c r="W2629" s="257"/>
    </row>
    <row r="2630" spans="1:23" s="256" customFormat="1" ht="12.75">
      <c r="A2630" s="257"/>
      <c r="B2630" s="260"/>
      <c r="F2630" s="269"/>
      <c r="N2630" s="257"/>
      <c r="W2630" s="257"/>
    </row>
    <row r="2631" spans="1:23" s="256" customFormat="1" ht="12.75">
      <c r="A2631" s="257"/>
      <c r="B2631" s="260"/>
      <c r="F2631" s="269"/>
      <c r="N2631" s="257"/>
      <c r="W2631" s="257"/>
    </row>
    <row r="2632" spans="1:23" s="256" customFormat="1" ht="12.75">
      <c r="A2632" s="257"/>
      <c r="B2632" s="260"/>
      <c r="F2632" s="269"/>
      <c r="N2632" s="257"/>
      <c r="W2632" s="257"/>
    </row>
    <row r="2633" spans="1:23" s="256" customFormat="1" ht="12.75">
      <c r="A2633" s="257"/>
      <c r="B2633" s="260"/>
      <c r="F2633" s="269"/>
      <c r="N2633" s="257"/>
      <c r="W2633" s="257"/>
    </row>
    <row r="2634" spans="1:23" s="256" customFormat="1" ht="12.75">
      <c r="A2634" s="257"/>
      <c r="B2634" s="260"/>
      <c r="F2634" s="269"/>
      <c r="N2634" s="257"/>
      <c r="W2634" s="257"/>
    </row>
    <row r="2635" spans="1:23" s="256" customFormat="1" ht="12.75">
      <c r="A2635" s="257"/>
      <c r="B2635" s="260"/>
      <c r="F2635" s="269"/>
      <c r="N2635" s="257"/>
      <c r="W2635" s="257"/>
    </row>
    <row r="2636" spans="1:23" s="256" customFormat="1" ht="12.75">
      <c r="A2636" s="257"/>
      <c r="B2636" s="260"/>
      <c r="F2636" s="269"/>
      <c r="N2636" s="257"/>
      <c r="W2636" s="257"/>
    </row>
    <row r="2637" spans="1:23" s="256" customFormat="1" ht="12.75">
      <c r="A2637" s="257"/>
      <c r="B2637" s="260"/>
      <c r="F2637" s="269"/>
      <c r="N2637" s="257"/>
      <c r="W2637" s="257"/>
    </row>
    <row r="2638" spans="1:23" s="256" customFormat="1" ht="12.75">
      <c r="A2638" s="257"/>
      <c r="B2638" s="260"/>
      <c r="F2638" s="269"/>
      <c r="N2638" s="257"/>
      <c r="W2638" s="257"/>
    </row>
    <row r="2639" spans="1:23" s="256" customFormat="1" ht="12.75">
      <c r="A2639" s="257"/>
      <c r="B2639" s="260"/>
      <c r="F2639" s="269"/>
      <c r="N2639" s="257"/>
      <c r="W2639" s="257"/>
    </row>
    <row r="2640" spans="1:23" s="256" customFormat="1" ht="12.75">
      <c r="A2640" s="257"/>
      <c r="B2640" s="260"/>
      <c r="F2640" s="269"/>
      <c r="N2640" s="257"/>
      <c r="W2640" s="257"/>
    </row>
    <row r="2641" spans="1:23" s="256" customFormat="1" ht="12.75">
      <c r="A2641" s="257"/>
      <c r="B2641" s="260"/>
      <c r="F2641" s="269"/>
      <c r="N2641" s="257"/>
      <c r="W2641" s="257"/>
    </row>
    <row r="2642" spans="1:23" s="256" customFormat="1" ht="12.75">
      <c r="A2642" s="257"/>
      <c r="B2642" s="260"/>
      <c r="F2642" s="269"/>
      <c r="N2642" s="257"/>
      <c r="W2642" s="257"/>
    </row>
    <row r="2643" spans="1:23" s="256" customFormat="1" ht="12.75">
      <c r="A2643" s="257"/>
      <c r="B2643" s="260"/>
      <c r="F2643" s="269"/>
      <c r="N2643" s="257"/>
      <c r="W2643" s="257"/>
    </row>
    <row r="2644" spans="1:23" s="256" customFormat="1" ht="12.75">
      <c r="A2644" s="257"/>
      <c r="B2644" s="260"/>
      <c r="F2644" s="269"/>
      <c r="N2644" s="257"/>
      <c r="W2644" s="257"/>
    </row>
    <row r="2645" spans="1:23" s="256" customFormat="1" ht="12.75">
      <c r="A2645" s="257"/>
      <c r="B2645" s="260"/>
      <c r="F2645" s="269"/>
      <c r="N2645" s="257"/>
      <c r="W2645" s="257"/>
    </row>
    <row r="2646" spans="1:23" s="256" customFormat="1" ht="12.75">
      <c r="A2646" s="257"/>
      <c r="B2646" s="260"/>
      <c r="F2646" s="269"/>
      <c r="N2646" s="257"/>
      <c r="W2646" s="257"/>
    </row>
    <row r="2647" spans="1:23" s="256" customFormat="1" ht="12.75">
      <c r="A2647" s="257"/>
      <c r="B2647" s="260"/>
      <c r="F2647" s="269"/>
      <c r="N2647" s="257"/>
      <c r="W2647" s="257"/>
    </row>
    <row r="2648" spans="1:23" s="256" customFormat="1" ht="12.75">
      <c r="A2648" s="257"/>
      <c r="B2648" s="260"/>
      <c r="F2648" s="269"/>
      <c r="N2648" s="257"/>
      <c r="W2648" s="257"/>
    </row>
    <row r="2649" spans="1:23" s="256" customFormat="1" ht="12.75">
      <c r="A2649" s="257"/>
      <c r="B2649" s="260"/>
      <c r="F2649" s="269"/>
      <c r="N2649" s="257"/>
      <c r="W2649" s="257"/>
    </row>
    <row r="2650" spans="1:23" s="256" customFormat="1" ht="12.75">
      <c r="A2650" s="257"/>
      <c r="B2650" s="260"/>
      <c r="F2650" s="269"/>
      <c r="N2650" s="257"/>
      <c r="W2650" s="257"/>
    </row>
    <row r="2651" spans="1:23" s="256" customFormat="1" ht="12.75">
      <c r="A2651" s="257"/>
      <c r="B2651" s="260"/>
      <c r="F2651" s="269"/>
      <c r="N2651" s="257"/>
      <c r="W2651" s="257"/>
    </row>
    <row r="2652" spans="1:23" s="256" customFormat="1" ht="12.75">
      <c r="A2652" s="257"/>
      <c r="B2652" s="260"/>
      <c r="F2652" s="269"/>
      <c r="N2652" s="257"/>
      <c r="W2652" s="257"/>
    </row>
    <row r="2653" spans="1:23" s="256" customFormat="1" ht="12.75">
      <c r="A2653" s="257"/>
      <c r="B2653" s="260"/>
      <c r="F2653" s="269"/>
      <c r="N2653" s="257"/>
      <c r="W2653" s="257"/>
    </row>
    <row r="2654" spans="1:23" s="256" customFormat="1" ht="12.75">
      <c r="A2654" s="257"/>
      <c r="B2654" s="260"/>
      <c r="F2654" s="269"/>
      <c r="N2654" s="257"/>
      <c r="W2654" s="257"/>
    </row>
    <row r="2655" spans="1:23" s="256" customFormat="1" ht="12.75">
      <c r="A2655" s="257"/>
      <c r="B2655" s="260"/>
      <c r="F2655" s="269"/>
      <c r="N2655" s="257"/>
      <c r="W2655" s="257"/>
    </row>
    <row r="2656" spans="1:23" s="256" customFormat="1" ht="12.75">
      <c r="A2656" s="257"/>
      <c r="B2656" s="260"/>
      <c r="F2656" s="269"/>
      <c r="N2656" s="257"/>
      <c r="W2656" s="257"/>
    </row>
    <row r="2657" spans="1:23" s="256" customFormat="1" ht="12.75">
      <c r="A2657" s="257"/>
      <c r="B2657" s="260"/>
      <c r="F2657" s="269"/>
      <c r="N2657" s="257"/>
      <c r="W2657" s="257"/>
    </row>
    <row r="2658" spans="1:23" s="256" customFormat="1" ht="12.75">
      <c r="A2658" s="257"/>
      <c r="B2658" s="260"/>
      <c r="F2658" s="269"/>
      <c r="N2658" s="257"/>
      <c r="W2658" s="257"/>
    </row>
    <row r="2659" spans="1:23" s="256" customFormat="1" ht="12.75">
      <c r="A2659" s="257"/>
      <c r="B2659" s="260"/>
      <c r="F2659" s="269"/>
      <c r="N2659" s="257"/>
      <c r="W2659" s="257"/>
    </row>
    <row r="2660" spans="1:23" s="256" customFormat="1" ht="12.75">
      <c r="A2660" s="257"/>
      <c r="B2660" s="260"/>
      <c r="F2660" s="269"/>
      <c r="N2660" s="257"/>
      <c r="W2660" s="257"/>
    </row>
    <row r="2661" spans="1:23" s="256" customFormat="1" ht="12.75">
      <c r="A2661" s="257"/>
      <c r="B2661" s="260"/>
      <c r="F2661" s="269"/>
      <c r="N2661" s="257"/>
      <c r="W2661" s="257"/>
    </row>
    <row r="2662" spans="1:23" s="256" customFormat="1" ht="12.75">
      <c r="A2662" s="257"/>
      <c r="B2662" s="260"/>
      <c r="F2662" s="269"/>
      <c r="N2662" s="257"/>
      <c r="W2662" s="257"/>
    </row>
    <row r="2663" spans="1:23" s="256" customFormat="1" ht="12.75">
      <c r="A2663" s="257"/>
      <c r="B2663" s="260"/>
      <c r="F2663" s="269"/>
      <c r="N2663" s="257"/>
      <c r="W2663" s="257"/>
    </row>
    <row r="2664" spans="1:23" s="256" customFormat="1" ht="12.75">
      <c r="A2664" s="257"/>
      <c r="B2664" s="260"/>
      <c r="F2664" s="269"/>
      <c r="N2664" s="257"/>
      <c r="W2664" s="257"/>
    </row>
    <row r="2665" spans="1:23" s="256" customFormat="1" ht="12.75">
      <c r="A2665" s="257"/>
      <c r="B2665" s="260"/>
      <c r="F2665" s="269"/>
      <c r="N2665" s="257"/>
      <c r="W2665" s="257"/>
    </row>
    <row r="2666" spans="1:23" s="256" customFormat="1" ht="12.75">
      <c r="A2666" s="257"/>
      <c r="B2666" s="260"/>
      <c r="F2666" s="269"/>
      <c r="N2666" s="257"/>
      <c r="W2666" s="257"/>
    </row>
    <row r="2667" spans="1:23" s="256" customFormat="1" ht="12.75">
      <c r="A2667" s="257"/>
      <c r="B2667" s="260"/>
      <c r="F2667" s="269"/>
      <c r="N2667" s="257"/>
      <c r="W2667" s="257"/>
    </row>
    <row r="2668" spans="1:23" s="256" customFormat="1" ht="12.75">
      <c r="A2668" s="257"/>
      <c r="B2668" s="260"/>
      <c r="F2668" s="269"/>
      <c r="N2668" s="257"/>
      <c r="W2668" s="257"/>
    </row>
    <row r="2669" spans="1:23" s="256" customFormat="1" ht="12.75">
      <c r="A2669" s="257"/>
      <c r="B2669" s="260"/>
      <c r="F2669" s="269"/>
      <c r="N2669" s="257"/>
      <c r="W2669" s="257"/>
    </row>
    <row r="2670" spans="1:23" s="256" customFormat="1" ht="12.75">
      <c r="A2670" s="257"/>
      <c r="B2670" s="260"/>
      <c r="F2670" s="269"/>
      <c r="N2670" s="257"/>
      <c r="W2670" s="257"/>
    </row>
    <row r="2671" spans="1:23" s="256" customFormat="1" ht="12.75">
      <c r="A2671" s="257"/>
      <c r="B2671" s="260"/>
      <c r="F2671" s="269"/>
      <c r="N2671" s="257"/>
      <c r="W2671" s="257"/>
    </row>
    <row r="2672" spans="1:23" s="256" customFormat="1" ht="12.75">
      <c r="A2672" s="257"/>
      <c r="B2672" s="260"/>
      <c r="F2672" s="269"/>
      <c r="N2672" s="257"/>
      <c r="W2672" s="257"/>
    </row>
    <row r="2673" spans="1:23" s="256" customFormat="1" ht="12.75">
      <c r="A2673" s="257"/>
      <c r="B2673" s="260"/>
      <c r="F2673" s="269"/>
      <c r="N2673" s="257"/>
      <c r="W2673" s="257"/>
    </row>
    <row r="2674" spans="1:23" s="256" customFormat="1" ht="12.75">
      <c r="A2674" s="257"/>
      <c r="B2674" s="260"/>
      <c r="F2674" s="269"/>
      <c r="N2674" s="257"/>
      <c r="W2674" s="257"/>
    </row>
    <row r="2675" spans="1:23" s="256" customFormat="1" ht="12.75">
      <c r="A2675" s="257"/>
      <c r="B2675" s="260"/>
      <c r="F2675" s="269"/>
      <c r="N2675" s="257"/>
      <c r="W2675" s="257"/>
    </row>
    <row r="2676" spans="1:23" s="256" customFormat="1" ht="12.75">
      <c r="A2676" s="257"/>
      <c r="B2676" s="260"/>
      <c r="F2676" s="269"/>
      <c r="N2676" s="257"/>
      <c r="W2676" s="257"/>
    </row>
    <row r="2677" spans="1:23" s="256" customFormat="1" ht="12.75">
      <c r="A2677" s="257"/>
      <c r="B2677" s="260"/>
      <c r="F2677" s="269"/>
      <c r="N2677" s="257"/>
      <c r="W2677" s="257"/>
    </row>
    <row r="2678" spans="1:23" s="256" customFormat="1" ht="12.75">
      <c r="A2678" s="257"/>
      <c r="B2678" s="260"/>
      <c r="F2678" s="269"/>
      <c r="N2678" s="257"/>
      <c r="W2678" s="257"/>
    </row>
    <row r="2679" spans="1:23" s="256" customFormat="1" ht="12.75">
      <c r="A2679" s="257"/>
      <c r="B2679" s="260"/>
      <c r="F2679" s="269"/>
      <c r="N2679" s="257"/>
      <c r="W2679" s="257"/>
    </row>
    <row r="2680" spans="1:23" s="256" customFormat="1" ht="12.75">
      <c r="A2680" s="257"/>
      <c r="B2680" s="260"/>
      <c r="F2680" s="269"/>
      <c r="N2680" s="257"/>
      <c r="W2680" s="257"/>
    </row>
    <row r="2681" spans="1:23" s="256" customFormat="1" ht="12.75">
      <c r="A2681" s="257"/>
      <c r="B2681" s="260"/>
      <c r="F2681" s="269"/>
      <c r="N2681" s="257"/>
      <c r="W2681" s="257"/>
    </row>
    <row r="2682" spans="1:23" s="256" customFormat="1" ht="12.75">
      <c r="A2682" s="257"/>
      <c r="B2682" s="260"/>
      <c r="F2682" s="269"/>
      <c r="N2682" s="257"/>
      <c r="W2682" s="257"/>
    </row>
    <row r="2683" spans="1:23" s="256" customFormat="1" ht="12.75">
      <c r="A2683" s="257"/>
      <c r="B2683" s="260"/>
      <c r="F2683" s="269"/>
      <c r="N2683" s="257"/>
      <c r="W2683" s="257"/>
    </row>
    <row r="2684" spans="1:23" s="256" customFormat="1" ht="12.75">
      <c r="A2684" s="257"/>
      <c r="B2684" s="260"/>
      <c r="F2684" s="269"/>
      <c r="N2684" s="257"/>
      <c r="W2684" s="257"/>
    </row>
    <row r="2685" spans="1:23" s="256" customFormat="1" ht="12.75">
      <c r="A2685" s="257"/>
      <c r="B2685" s="260"/>
      <c r="F2685" s="269"/>
      <c r="N2685" s="257"/>
      <c r="W2685" s="257"/>
    </row>
    <row r="2686" spans="1:23" s="256" customFormat="1" ht="12.75">
      <c r="A2686" s="257"/>
      <c r="B2686" s="260"/>
      <c r="F2686" s="269"/>
      <c r="N2686" s="257"/>
      <c r="W2686" s="257"/>
    </row>
    <row r="2687" spans="1:23" s="256" customFormat="1" ht="12.75">
      <c r="A2687" s="257"/>
      <c r="B2687" s="260"/>
      <c r="F2687" s="269"/>
      <c r="N2687" s="257"/>
      <c r="W2687" s="257"/>
    </row>
    <row r="2688" spans="1:23" s="256" customFormat="1" ht="12.75">
      <c r="A2688" s="257"/>
      <c r="B2688" s="260"/>
      <c r="F2688" s="269"/>
      <c r="N2688" s="257"/>
      <c r="W2688" s="257"/>
    </row>
    <row r="2689" spans="1:23" s="256" customFormat="1" ht="12.75">
      <c r="A2689" s="257"/>
      <c r="B2689" s="260"/>
      <c r="F2689" s="269"/>
      <c r="N2689" s="257"/>
      <c r="W2689" s="257"/>
    </row>
    <row r="2690" spans="1:23" s="256" customFormat="1" ht="12.75">
      <c r="A2690" s="257"/>
      <c r="B2690" s="260"/>
      <c r="F2690" s="269"/>
      <c r="N2690" s="257"/>
      <c r="W2690" s="257"/>
    </row>
    <row r="2691" spans="1:23" s="256" customFormat="1" ht="12.75">
      <c r="A2691" s="257"/>
      <c r="B2691" s="260"/>
      <c r="F2691" s="269"/>
      <c r="N2691" s="257"/>
      <c r="W2691" s="257"/>
    </row>
    <row r="2692" spans="1:23" s="256" customFormat="1" ht="12.75">
      <c r="A2692" s="257"/>
      <c r="B2692" s="260"/>
      <c r="F2692" s="269"/>
      <c r="N2692" s="257"/>
      <c r="W2692" s="257"/>
    </row>
    <row r="2693" spans="1:23" s="256" customFormat="1" ht="12.75">
      <c r="A2693" s="257"/>
      <c r="B2693" s="260"/>
      <c r="F2693" s="269"/>
      <c r="N2693" s="257"/>
      <c r="W2693" s="257"/>
    </row>
    <row r="2694" spans="1:23" s="256" customFormat="1" ht="12.75">
      <c r="A2694" s="257"/>
      <c r="B2694" s="260"/>
      <c r="F2694" s="269"/>
      <c r="N2694" s="257"/>
      <c r="W2694" s="257"/>
    </row>
    <row r="2695" spans="1:23" s="256" customFormat="1" ht="12.75">
      <c r="A2695" s="257"/>
      <c r="B2695" s="260"/>
      <c r="F2695" s="269"/>
      <c r="N2695" s="257"/>
      <c r="W2695" s="257"/>
    </row>
    <row r="2696" spans="1:23" s="256" customFormat="1" ht="12.75">
      <c r="A2696" s="257"/>
      <c r="B2696" s="260"/>
      <c r="F2696" s="269"/>
      <c r="N2696" s="257"/>
      <c r="W2696" s="257"/>
    </row>
    <row r="2697" spans="1:23" s="256" customFormat="1" ht="12.75">
      <c r="A2697" s="257"/>
      <c r="B2697" s="260"/>
      <c r="F2697" s="269"/>
      <c r="N2697" s="257"/>
      <c r="W2697" s="257"/>
    </row>
    <row r="2698" spans="1:23" s="256" customFormat="1" ht="12.75">
      <c r="A2698" s="257"/>
      <c r="B2698" s="260"/>
      <c r="F2698" s="269"/>
      <c r="N2698" s="257"/>
      <c r="W2698" s="257"/>
    </row>
    <row r="2699" spans="1:23" s="256" customFormat="1" ht="12.75">
      <c r="A2699" s="257"/>
      <c r="B2699" s="260"/>
      <c r="F2699" s="269"/>
      <c r="N2699" s="257"/>
      <c r="W2699" s="257"/>
    </row>
    <row r="2700" spans="1:23" s="256" customFormat="1" ht="12.75">
      <c r="A2700" s="257"/>
      <c r="B2700" s="260"/>
      <c r="F2700" s="269"/>
      <c r="N2700" s="257"/>
      <c r="W2700" s="257"/>
    </row>
    <row r="2701" spans="1:23" s="256" customFormat="1" ht="12.75">
      <c r="A2701" s="257"/>
      <c r="B2701" s="260"/>
      <c r="F2701" s="269"/>
      <c r="N2701" s="257"/>
      <c r="W2701" s="257"/>
    </row>
    <row r="2702" spans="1:23" s="256" customFormat="1" ht="12.75">
      <c r="A2702" s="257"/>
      <c r="B2702" s="260"/>
      <c r="F2702" s="269"/>
      <c r="N2702" s="257"/>
      <c r="W2702" s="257"/>
    </row>
    <row r="2703" spans="1:23" s="256" customFormat="1" ht="12.75">
      <c r="A2703" s="257"/>
      <c r="B2703" s="260"/>
      <c r="F2703" s="269"/>
      <c r="N2703" s="257"/>
      <c r="W2703" s="257"/>
    </row>
    <row r="2704" spans="1:23" s="256" customFormat="1" ht="12.75">
      <c r="A2704" s="257"/>
      <c r="B2704" s="260"/>
      <c r="F2704" s="269"/>
      <c r="N2704" s="257"/>
      <c r="W2704" s="257"/>
    </row>
    <row r="2705" spans="1:23" s="256" customFormat="1" ht="12.75">
      <c r="A2705" s="257"/>
      <c r="B2705" s="260"/>
      <c r="F2705" s="269"/>
      <c r="N2705" s="257"/>
      <c r="W2705" s="257"/>
    </row>
    <row r="2706" spans="1:23" s="256" customFormat="1" ht="12.75">
      <c r="A2706" s="257"/>
      <c r="B2706" s="260"/>
      <c r="F2706" s="269"/>
      <c r="N2706" s="257"/>
      <c r="W2706" s="257"/>
    </row>
    <row r="2707" spans="1:23" s="256" customFormat="1" ht="12.75">
      <c r="A2707" s="257"/>
      <c r="B2707" s="260"/>
      <c r="F2707" s="269"/>
      <c r="N2707" s="257"/>
      <c r="W2707" s="257"/>
    </row>
    <row r="2708" spans="1:23" s="256" customFormat="1" ht="12.75">
      <c r="A2708" s="257"/>
      <c r="B2708" s="260"/>
      <c r="F2708" s="269"/>
      <c r="N2708" s="257"/>
      <c r="W2708" s="257"/>
    </row>
    <row r="2709" spans="1:23" s="256" customFormat="1" ht="12.75">
      <c r="A2709" s="257"/>
      <c r="B2709" s="260"/>
      <c r="F2709" s="269"/>
      <c r="N2709" s="257"/>
      <c r="W2709" s="257"/>
    </row>
    <row r="2710" spans="1:23" s="256" customFormat="1" ht="12.75">
      <c r="A2710" s="257"/>
      <c r="B2710" s="260"/>
      <c r="F2710" s="269"/>
      <c r="N2710" s="257"/>
      <c r="W2710" s="257"/>
    </row>
    <row r="2711" spans="1:23" s="256" customFormat="1" ht="12.75">
      <c r="A2711" s="257"/>
      <c r="B2711" s="260"/>
      <c r="F2711" s="269"/>
      <c r="N2711" s="257"/>
      <c r="W2711" s="257"/>
    </row>
    <row r="2712" spans="1:23" s="256" customFormat="1" ht="12.75">
      <c r="A2712" s="257"/>
      <c r="B2712" s="260"/>
      <c r="F2712" s="269"/>
      <c r="N2712" s="257"/>
      <c r="W2712" s="257"/>
    </row>
    <row r="2713" spans="1:23" s="256" customFormat="1" ht="12.75">
      <c r="A2713" s="257"/>
      <c r="B2713" s="260"/>
      <c r="F2713" s="269"/>
      <c r="N2713" s="257"/>
      <c r="W2713" s="257"/>
    </row>
    <row r="2714" spans="1:23" s="256" customFormat="1" ht="12.75">
      <c r="A2714" s="257"/>
      <c r="B2714" s="260"/>
      <c r="F2714" s="269"/>
      <c r="N2714" s="257"/>
      <c r="W2714" s="257"/>
    </row>
    <row r="2715" spans="1:23" s="256" customFormat="1" ht="12.75">
      <c r="A2715" s="257"/>
      <c r="B2715" s="260"/>
      <c r="F2715" s="269"/>
      <c r="N2715" s="257"/>
      <c r="W2715" s="257"/>
    </row>
    <row r="2716" spans="1:23" s="256" customFormat="1" ht="12.75">
      <c r="A2716" s="257"/>
      <c r="B2716" s="260"/>
      <c r="F2716" s="269"/>
      <c r="N2716" s="257"/>
      <c r="W2716" s="257"/>
    </row>
    <row r="2717" spans="1:23" s="256" customFormat="1" ht="12.75">
      <c r="A2717" s="257"/>
      <c r="B2717" s="260"/>
      <c r="F2717" s="269"/>
      <c r="N2717" s="257"/>
      <c r="W2717" s="257"/>
    </row>
    <row r="2718" spans="1:23" s="256" customFormat="1" ht="12.75">
      <c r="A2718" s="257"/>
      <c r="B2718" s="260"/>
      <c r="F2718" s="269"/>
      <c r="N2718" s="257"/>
      <c r="W2718" s="257"/>
    </row>
    <row r="2719" spans="1:23" s="256" customFormat="1" ht="12.75">
      <c r="A2719" s="257"/>
      <c r="B2719" s="260"/>
      <c r="F2719" s="269"/>
      <c r="N2719" s="257"/>
      <c r="W2719" s="257"/>
    </row>
    <row r="2720" spans="1:23" s="256" customFormat="1" ht="12.75">
      <c r="A2720" s="257"/>
      <c r="B2720" s="260"/>
      <c r="F2720" s="269"/>
      <c r="N2720" s="257"/>
      <c r="W2720" s="257"/>
    </row>
    <row r="2721" spans="1:23" s="256" customFormat="1" ht="12.75">
      <c r="A2721" s="257"/>
      <c r="B2721" s="260"/>
      <c r="F2721" s="269"/>
      <c r="N2721" s="257"/>
      <c r="W2721" s="257"/>
    </row>
    <row r="2722" spans="1:23" s="256" customFormat="1" ht="12.75">
      <c r="A2722" s="257"/>
      <c r="B2722" s="260"/>
      <c r="F2722" s="269"/>
      <c r="N2722" s="257"/>
      <c r="W2722" s="257"/>
    </row>
    <row r="2723" spans="1:23" s="256" customFormat="1" ht="12.75">
      <c r="A2723" s="257"/>
      <c r="B2723" s="260"/>
      <c r="F2723" s="269"/>
      <c r="N2723" s="257"/>
      <c r="W2723" s="257"/>
    </row>
    <row r="2724" spans="1:23" s="256" customFormat="1" ht="12.75">
      <c r="A2724" s="257"/>
      <c r="B2724" s="260"/>
      <c r="F2724" s="269"/>
      <c r="N2724" s="257"/>
      <c r="W2724" s="257"/>
    </row>
    <row r="2725" spans="1:23" s="256" customFormat="1" ht="12.75">
      <c r="A2725" s="257"/>
      <c r="B2725" s="260"/>
      <c r="F2725" s="269"/>
      <c r="N2725" s="257"/>
      <c r="W2725" s="257"/>
    </row>
    <row r="2726" spans="1:23" s="256" customFormat="1" ht="12.75">
      <c r="A2726" s="257"/>
      <c r="B2726" s="260"/>
      <c r="F2726" s="269"/>
      <c r="N2726" s="257"/>
      <c r="W2726" s="257"/>
    </row>
    <row r="2727" spans="1:23" s="256" customFormat="1" ht="12.75">
      <c r="A2727" s="257"/>
      <c r="B2727" s="260"/>
      <c r="F2727" s="269"/>
      <c r="N2727" s="257"/>
      <c r="W2727" s="257"/>
    </row>
    <row r="2728" spans="1:23" s="256" customFormat="1" ht="12.75">
      <c r="A2728" s="257"/>
      <c r="B2728" s="260"/>
      <c r="F2728" s="269"/>
      <c r="N2728" s="257"/>
      <c r="W2728" s="257"/>
    </row>
    <row r="2729" spans="1:23" s="256" customFormat="1" ht="12.75">
      <c r="A2729" s="257"/>
      <c r="B2729" s="260"/>
      <c r="F2729" s="269"/>
      <c r="N2729" s="257"/>
      <c r="W2729" s="257"/>
    </row>
    <row r="2730" spans="1:23" s="256" customFormat="1" ht="12.75">
      <c r="A2730" s="257"/>
      <c r="B2730" s="260"/>
      <c r="F2730" s="269"/>
      <c r="N2730" s="257"/>
      <c r="W2730" s="257"/>
    </row>
    <row r="2731" spans="1:23" s="256" customFormat="1" ht="12.75">
      <c r="A2731" s="257"/>
      <c r="B2731" s="260"/>
      <c r="F2731" s="269"/>
      <c r="N2731" s="257"/>
      <c r="W2731" s="257"/>
    </row>
    <row r="2732" spans="1:23" s="256" customFormat="1" ht="12.75">
      <c r="A2732" s="257"/>
      <c r="B2732" s="260"/>
      <c r="F2732" s="269"/>
      <c r="N2732" s="257"/>
      <c r="W2732" s="257"/>
    </row>
    <row r="2733" spans="1:23" s="256" customFormat="1" ht="12.75">
      <c r="A2733" s="257"/>
      <c r="B2733" s="260"/>
      <c r="F2733" s="269"/>
      <c r="N2733" s="257"/>
      <c r="W2733" s="257"/>
    </row>
    <row r="2734" spans="1:23" s="256" customFormat="1" ht="12.75">
      <c r="A2734" s="257"/>
      <c r="B2734" s="260"/>
      <c r="F2734" s="269"/>
      <c r="N2734" s="257"/>
      <c r="W2734" s="257"/>
    </row>
    <row r="2735" spans="1:23" s="256" customFormat="1" ht="12.75">
      <c r="A2735" s="257"/>
      <c r="B2735" s="260"/>
      <c r="F2735" s="269"/>
      <c r="N2735" s="257"/>
      <c r="W2735" s="257"/>
    </row>
    <row r="2736" spans="1:23" s="256" customFormat="1" ht="12.75">
      <c r="A2736" s="257"/>
      <c r="B2736" s="260"/>
      <c r="F2736" s="269"/>
      <c r="N2736" s="257"/>
      <c r="W2736" s="257"/>
    </row>
    <row r="2737" spans="1:23" s="256" customFormat="1" ht="12.75">
      <c r="A2737" s="257"/>
      <c r="B2737" s="260"/>
      <c r="F2737" s="269"/>
      <c r="N2737" s="257"/>
      <c r="W2737" s="257"/>
    </row>
    <row r="2738" spans="1:23" s="256" customFormat="1" ht="12.75">
      <c r="A2738" s="257"/>
      <c r="B2738" s="260"/>
      <c r="F2738" s="269"/>
      <c r="N2738" s="257"/>
      <c r="W2738" s="257"/>
    </row>
    <row r="2739" spans="1:23" s="256" customFormat="1" ht="12.75">
      <c r="A2739" s="257"/>
      <c r="B2739" s="260"/>
      <c r="F2739" s="269"/>
      <c r="N2739" s="257"/>
      <c r="W2739" s="257"/>
    </row>
    <row r="2740" spans="1:23" s="256" customFormat="1" ht="12.75">
      <c r="A2740" s="257"/>
      <c r="B2740" s="260"/>
      <c r="F2740" s="269"/>
      <c r="N2740" s="257"/>
      <c r="W2740" s="257"/>
    </row>
    <row r="2741" spans="1:23" s="256" customFormat="1" ht="12.75">
      <c r="A2741" s="257"/>
      <c r="B2741" s="260"/>
      <c r="F2741" s="269"/>
      <c r="N2741" s="257"/>
      <c r="W2741" s="257"/>
    </row>
    <row r="2742" spans="1:23" s="256" customFormat="1" ht="12.75">
      <c r="A2742" s="257"/>
      <c r="B2742" s="260"/>
      <c r="F2742" s="269"/>
      <c r="N2742" s="257"/>
      <c r="W2742" s="257"/>
    </row>
    <row r="2743" spans="1:23" s="256" customFormat="1" ht="12.75">
      <c r="A2743" s="257"/>
      <c r="B2743" s="260"/>
      <c r="F2743" s="269"/>
      <c r="N2743" s="257"/>
      <c r="W2743" s="257"/>
    </row>
    <row r="2744" spans="1:23" s="256" customFormat="1" ht="12.75">
      <c r="A2744" s="257"/>
      <c r="B2744" s="260"/>
      <c r="F2744" s="269"/>
      <c r="N2744" s="257"/>
      <c r="W2744" s="257"/>
    </row>
    <row r="2745" spans="1:23" s="256" customFormat="1" ht="12.75">
      <c r="A2745" s="257"/>
      <c r="B2745" s="260"/>
      <c r="F2745" s="269"/>
      <c r="N2745" s="257"/>
      <c r="W2745" s="257"/>
    </row>
    <row r="2746" spans="1:23" s="256" customFormat="1" ht="12.75">
      <c r="A2746" s="257"/>
      <c r="B2746" s="260"/>
      <c r="F2746" s="269"/>
      <c r="N2746" s="257"/>
      <c r="W2746" s="257"/>
    </row>
    <row r="2747" spans="1:23" s="256" customFormat="1" ht="12.75">
      <c r="A2747" s="257"/>
      <c r="B2747" s="260"/>
      <c r="F2747" s="269"/>
      <c r="N2747" s="257"/>
      <c r="W2747" s="257"/>
    </row>
    <row r="2748" spans="1:23" s="256" customFormat="1" ht="12.75">
      <c r="A2748" s="257"/>
      <c r="B2748" s="260"/>
      <c r="F2748" s="269"/>
      <c r="N2748" s="257"/>
      <c r="W2748" s="257"/>
    </row>
    <row r="2749" spans="1:23" s="256" customFormat="1" ht="12.75">
      <c r="A2749" s="257"/>
      <c r="B2749" s="260"/>
      <c r="F2749" s="269"/>
      <c r="N2749" s="257"/>
      <c r="W2749" s="257"/>
    </row>
    <row r="2750" spans="1:23" s="256" customFormat="1" ht="12.75">
      <c r="A2750" s="257"/>
      <c r="B2750" s="260"/>
      <c r="F2750" s="269"/>
      <c r="N2750" s="257"/>
      <c r="W2750" s="257"/>
    </row>
    <row r="2751" spans="1:23" s="256" customFormat="1" ht="12.75">
      <c r="A2751" s="257"/>
      <c r="B2751" s="260"/>
      <c r="F2751" s="269"/>
      <c r="N2751" s="257"/>
      <c r="W2751" s="257"/>
    </row>
    <row r="2752" spans="1:23" s="256" customFormat="1" ht="12.75">
      <c r="A2752" s="257"/>
      <c r="B2752" s="260"/>
      <c r="F2752" s="269"/>
      <c r="N2752" s="257"/>
      <c r="W2752" s="257"/>
    </row>
    <row r="2753" spans="1:23" s="256" customFormat="1" ht="12.75">
      <c r="A2753" s="257"/>
      <c r="B2753" s="260"/>
      <c r="F2753" s="269"/>
      <c r="N2753" s="257"/>
      <c r="W2753" s="257"/>
    </row>
    <row r="2754" spans="1:23" s="256" customFormat="1" ht="12.75">
      <c r="A2754" s="257"/>
      <c r="B2754" s="260"/>
      <c r="F2754" s="269"/>
      <c r="N2754" s="257"/>
      <c r="W2754" s="257"/>
    </row>
    <row r="2755" spans="1:23" s="256" customFormat="1" ht="12.75">
      <c r="A2755" s="257"/>
      <c r="B2755" s="260"/>
      <c r="F2755" s="269"/>
      <c r="N2755" s="257"/>
      <c r="W2755" s="257"/>
    </row>
    <row r="2756" spans="1:23" s="256" customFormat="1" ht="12.75">
      <c r="A2756" s="257"/>
      <c r="B2756" s="260"/>
      <c r="F2756" s="269"/>
      <c r="N2756" s="257"/>
      <c r="W2756" s="257"/>
    </row>
    <row r="2757" spans="1:23" s="256" customFormat="1" ht="12.75">
      <c r="A2757" s="257"/>
      <c r="B2757" s="260"/>
      <c r="F2757" s="269"/>
      <c r="N2757" s="257"/>
      <c r="W2757" s="257"/>
    </row>
    <row r="2758" spans="1:23" s="256" customFormat="1" ht="12.75">
      <c r="A2758" s="257"/>
      <c r="B2758" s="260"/>
      <c r="F2758" s="269"/>
      <c r="N2758" s="257"/>
      <c r="W2758" s="257"/>
    </row>
    <row r="2759" spans="1:23" s="256" customFormat="1" ht="12.75">
      <c r="A2759" s="257"/>
      <c r="B2759" s="260"/>
      <c r="F2759" s="269"/>
      <c r="N2759" s="257"/>
      <c r="W2759" s="257"/>
    </row>
    <row r="2760" spans="1:23" s="256" customFormat="1" ht="12.75">
      <c r="A2760" s="257"/>
      <c r="B2760" s="260"/>
      <c r="F2760" s="269"/>
      <c r="N2760" s="257"/>
      <c r="W2760" s="257"/>
    </row>
    <row r="2761" spans="1:23" s="256" customFormat="1" ht="12.75">
      <c r="A2761" s="257"/>
      <c r="B2761" s="260"/>
      <c r="F2761" s="269"/>
      <c r="N2761" s="257"/>
      <c r="W2761" s="257"/>
    </row>
    <row r="2762" spans="1:23" s="256" customFormat="1" ht="12.75">
      <c r="A2762" s="257"/>
      <c r="B2762" s="260"/>
      <c r="F2762" s="269"/>
      <c r="N2762" s="257"/>
      <c r="W2762" s="257"/>
    </row>
    <row r="2763" spans="1:23" s="256" customFormat="1" ht="12.75">
      <c r="A2763" s="257"/>
      <c r="B2763" s="260"/>
      <c r="F2763" s="269"/>
      <c r="N2763" s="257"/>
      <c r="W2763" s="257"/>
    </row>
    <row r="2764" spans="1:23" s="256" customFormat="1" ht="12.75">
      <c r="A2764" s="257"/>
      <c r="B2764" s="260"/>
      <c r="F2764" s="269"/>
      <c r="N2764" s="257"/>
      <c r="W2764" s="257"/>
    </row>
    <row r="2765" spans="1:23" s="256" customFormat="1" ht="12.75">
      <c r="A2765" s="257"/>
      <c r="B2765" s="260"/>
      <c r="F2765" s="269"/>
      <c r="N2765" s="257"/>
      <c r="W2765" s="257"/>
    </row>
    <row r="2766" spans="1:23" s="256" customFormat="1" ht="12.75">
      <c r="A2766" s="257"/>
      <c r="B2766" s="260"/>
      <c r="F2766" s="269"/>
      <c r="N2766" s="257"/>
      <c r="W2766" s="257"/>
    </row>
    <row r="2767" spans="1:23" s="256" customFormat="1" ht="12.75">
      <c r="A2767" s="257"/>
      <c r="B2767" s="260"/>
      <c r="F2767" s="269"/>
      <c r="N2767" s="257"/>
      <c r="W2767" s="257"/>
    </row>
    <row r="2768" spans="1:23" s="256" customFormat="1" ht="12.75">
      <c r="A2768" s="257"/>
      <c r="B2768" s="260"/>
      <c r="F2768" s="269"/>
      <c r="N2768" s="257"/>
      <c r="W2768" s="257"/>
    </row>
    <row r="2769" spans="1:23" s="256" customFormat="1" ht="12.75">
      <c r="A2769" s="257"/>
      <c r="B2769" s="260"/>
      <c r="F2769" s="269"/>
      <c r="N2769" s="257"/>
      <c r="W2769" s="257"/>
    </row>
    <row r="2770" spans="1:23" s="256" customFormat="1" ht="12.75">
      <c r="A2770" s="257"/>
      <c r="B2770" s="260"/>
      <c r="F2770" s="269"/>
      <c r="N2770" s="257"/>
      <c r="W2770" s="257"/>
    </row>
    <row r="2771" spans="1:23" s="256" customFormat="1" ht="12.75">
      <c r="A2771" s="257"/>
      <c r="B2771" s="260"/>
      <c r="F2771" s="269"/>
      <c r="N2771" s="257"/>
      <c r="W2771" s="257"/>
    </row>
    <row r="2772" spans="1:23" s="256" customFormat="1" ht="12.75">
      <c r="A2772" s="257"/>
      <c r="B2772" s="260"/>
      <c r="F2772" s="269"/>
      <c r="N2772" s="257"/>
      <c r="W2772" s="257"/>
    </row>
    <row r="2773" spans="1:23" s="256" customFormat="1" ht="12.75">
      <c r="A2773" s="257"/>
      <c r="B2773" s="260"/>
      <c r="F2773" s="269"/>
      <c r="N2773" s="257"/>
      <c r="W2773" s="257"/>
    </row>
    <row r="2774" spans="1:23" s="256" customFormat="1" ht="12.75">
      <c r="A2774" s="257"/>
      <c r="B2774" s="260"/>
      <c r="F2774" s="269"/>
      <c r="N2774" s="257"/>
      <c r="W2774" s="257"/>
    </row>
    <row r="2775" spans="1:23" s="256" customFormat="1" ht="12.75">
      <c r="A2775" s="257"/>
      <c r="B2775" s="260"/>
      <c r="F2775" s="269"/>
      <c r="N2775" s="257"/>
      <c r="W2775" s="257"/>
    </row>
    <row r="2776" spans="1:23" s="256" customFormat="1" ht="12.75">
      <c r="A2776" s="257"/>
      <c r="B2776" s="260"/>
      <c r="F2776" s="269"/>
      <c r="N2776" s="257"/>
      <c r="W2776" s="257"/>
    </row>
    <row r="2777" spans="1:23" s="256" customFormat="1" ht="12.75">
      <c r="A2777" s="257"/>
      <c r="B2777" s="260"/>
      <c r="F2777" s="269"/>
      <c r="N2777" s="257"/>
      <c r="W2777" s="257"/>
    </row>
    <row r="2778" spans="1:23" s="256" customFormat="1" ht="12.75">
      <c r="A2778" s="257"/>
      <c r="B2778" s="260"/>
      <c r="F2778" s="269"/>
      <c r="N2778" s="257"/>
      <c r="W2778" s="257"/>
    </row>
    <row r="2779" spans="1:23" s="256" customFormat="1" ht="12.75">
      <c r="A2779" s="257"/>
      <c r="B2779" s="260"/>
      <c r="F2779" s="269"/>
      <c r="N2779" s="257"/>
      <c r="W2779" s="257"/>
    </row>
    <row r="2780" spans="1:23" s="256" customFormat="1" ht="12.75">
      <c r="A2780" s="257"/>
      <c r="B2780" s="260"/>
      <c r="F2780" s="269"/>
      <c r="N2780" s="257"/>
      <c r="W2780" s="257"/>
    </row>
    <row r="2781" spans="1:23" s="256" customFormat="1" ht="12.75">
      <c r="A2781" s="257"/>
      <c r="B2781" s="260"/>
      <c r="F2781" s="269"/>
      <c r="N2781" s="257"/>
      <c r="W2781" s="257"/>
    </row>
    <row r="2782" spans="1:23" s="256" customFormat="1" ht="12.75">
      <c r="A2782" s="257"/>
      <c r="B2782" s="260"/>
      <c r="F2782" s="269"/>
      <c r="N2782" s="257"/>
      <c r="W2782" s="257"/>
    </row>
    <row r="2783" spans="1:23" s="256" customFormat="1" ht="12.75">
      <c r="A2783" s="257"/>
      <c r="B2783" s="260"/>
      <c r="F2783" s="269"/>
      <c r="N2783" s="257"/>
      <c r="W2783" s="257"/>
    </row>
    <row r="2784" spans="1:23" s="256" customFormat="1" ht="12.75">
      <c r="A2784" s="257"/>
      <c r="B2784" s="260"/>
      <c r="F2784" s="269"/>
      <c r="N2784" s="257"/>
      <c r="W2784" s="257"/>
    </row>
    <row r="2785" spans="1:23" s="256" customFormat="1" ht="12.75">
      <c r="A2785" s="257"/>
      <c r="B2785" s="260"/>
      <c r="F2785" s="269"/>
      <c r="N2785" s="257"/>
      <c r="W2785" s="257"/>
    </row>
    <row r="2786" spans="1:23" s="256" customFormat="1" ht="12.75">
      <c r="A2786" s="257"/>
      <c r="B2786" s="260"/>
      <c r="F2786" s="269"/>
      <c r="N2786" s="257"/>
      <c r="W2786" s="257"/>
    </row>
    <row r="2787" spans="1:23" s="256" customFormat="1" ht="12.75">
      <c r="A2787" s="257"/>
      <c r="B2787" s="260"/>
      <c r="F2787" s="269"/>
      <c r="N2787" s="257"/>
      <c r="W2787" s="257"/>
    </row>
    <row r="2788" spans="1:23" s="256" customFormat="1" ht="12.75">
      <c r="A2788" s="257"/>
      <c r="B2788" s="260"/>
      <c r="F2788" s="269"/>
      <c r="N2788" s="257"/>
      <c r="W2788" s="257"/>
    </row>
    <row r="2789" spans="1:23" s="256" customFormat="1" ht="12.75">
      <c r="A2789" s="257"/>
      <c r="B2789" s="260"/>
      <c r="F2789" s="269"/>
      <c r="N2789" s="257"/>
      <c r="W2789" s="257"/>
    </row>
    <row r="2790" spans="1:23" s="256" customFormat="1" ht="12.75">
      <c r="A2790" s="257"/>
      <c r="B2790" s="260"/>
      <c r="F2790" s="269"/>
      <c r="N2790" s="257"/>
      <c r="W2790" s="257"/>
    </row>
    <row r="2791" spans="1:23" s="256" customFormat="1" ht="12.75">
      <c r="A2791" s="257"/>
      <c r="B2791" s="260"/>
      <c r="F2791" s="269"/>
      <c r="N2791" s="257"/>
      <c r="W2791" s="257"/>
    </row>
    <row r="2792" spans="1:23" s="256" customFormat="1" ht="12.75">
      <c r="A2792" s="257"/>
      <c r="B2792" s="260"/>
      <c r="F2792" s="269"/>
      <c r="N2792" s="257"/>
      <c r="W2792" s="257"/>
    </row>
    <row r="2793" spans="1:23" s="256" customFormat="1" ht="12.75">
      <c r="A2793" s="257"/>
      <c r="B2793" s="260"/>
      <c r="F2793" s="269"/>
      <c r="N2793" s="257"/>
      <c r="W2793" s="257"/>
    </row>
    <row r="2794" spans="1:23" s="256" customFormat="1" ht="12.75">
      <c r="A2794" s="257"/>
      <c r="B2794" s="260"/>
      <c r="F2794" s="269"/>
      <c r="N2794" s="257"/>
      <c r="W2794" s="257"/>
    </row>
    <row r="2795" spans="1:23" s="256" customFormat="1" ht="12.75">
      <c r="A2795" s="257"/>
      <c r="B2795" s="260"/>
      <c r="F2795" s="269"/>
      <c r="N2795" s="257"/>
      <c r="W2795" s="257"/>
    </row>
    <row r="2796" spans="1:23" s="256" customFormat="1" ht="12.75">
      <c r="A2796" s="257"/>
      <c r="B2796" s="260"/>
      <c r="F2796" s="269"/>
      <c r="N2796" s="257"/>
      <c r="W2796" s="257"/>
    </row>
    <row r="2797" spans="1:23" s="256" customFormat="1" ht="12.75">
      <c r="A2797" s="257"/>
      <c r="B2797" s="260"/>
      <c r="F2797" s="269"/>
      <c r="N2797" s="257"/>
      <c r="W2797" s="257"/>
    </row>
    <row r="2798" spans="1:23" s="256" customFormat="1" ht="12.75">
      <c r="A2798" s="257"/>
      <c r="B2798" s="260"/>
      <c r="F2798" s="269"/>
      <c r="N2798" s="257"/>
      <c r="W2798" s="257"/>
    </row>
    <row r="2799" spans="1:23" s="256" customFormat="1" ht="12.75">
      <c r="A2799" s="257"/>
      <c r="B2799" s="260"/>
      <c r="F2799" s="269"/>
      <c r="N2799" s="257"/>
      <c r="W2799" s="257"/>
    </row>
    <row r="2800" spans="1:23" s="256" customFormat="1" ht="12.75">
      <c r="A2800" s="257"/>
      <c r="B2800" s="260"/>
      <c r="F2800" s="269"/>
      <c r="N2800" s="257"/>
      <c r="W2800" s="257"/>
    </row>
    <row r="2801" spans="1:23" s="256" customFormat="1" ht="12.75">
      <c r="A2801" s="257"/>
      <c r="B2801" s="260"/>
      <c r="F2801" s="269"/>
      <c r="N2801" s="257"/>
      <c r="W2801" s="257"/>
    </row>
    <row r="2802" spans="1:23" s="256" customFormat="1" ht="12.75">
      <c r="A2802" s="257"/>
      <c r="B2802" s="260"/>
      <c r="F2802" s="269"/>
      <c r="N2802" s="257"/>
      <c r="W2802" s="257"/>
    </row>
    <row r="2803" spans="1:23" s="256" customFormat="1" ht="12.75">
      <c r="A2803" s="257"/>
      <c r="B2803" s="260"/>
      <c r="F2803" s="269"/>
      <c r="N2803" s="257"/>
      <c r="W2803" s="257"/>
    </row>
    <row r="2804" spans="1:23" s="256" customFormat="1" ht="12.75">
      <c r="A2804" s="257"/>
      <c r="B2804" s="260"/>
      <c r="F2804" s="269"/>
      <c r="N2804" s="257"/>
      <c r="W2804" s="257"/>
    </row>
    <row r="2805" spans="1:23" s="256" customFormat="1" ht="12.75">
      <c r="A2805" s="257"/>
      <c r="B2805" s="260"/>
      <c r="F2805" s="269"/>
      <c r="N2805" s="257"/>
      <c r="W2805" s="257"/>
    </row>
    <row r="2806" spans="1:23" s="256" customFormat="1" ht="12.75">
      <c r="A2806" s="257"/>
      <c r="B2806" s="260"/>
      <c r="F2806" s="269"/>
      <c r="N2806" s="257"/>
      <c r="W2806" s="257"/>
    </row>
    <row r="2807" spans="1:23" s="256" customFormat="1" ht="12.75">
      <c r="A2807" s="257"/>
      <c r="B2807" s="260"/>
      <c r="F2807" s="269"/>
      <c r="N2807" s="257"/>
      <c r="W2807" s="257"/>
    </row>
    <row r="2808" spans="1:23" s="256" customFormat="1" ht="12.75">
      <c r="A2808" s="257"/>
      <c r="B2808" s="260"/>
      <c r="F2808" s="269"/>
      <c r="N2808" s="257"/>
      <c r="W2808" s="257"/>
    </row>
    <row r="2809" spans="1:23" s="256" customFormat="1" ht="12.75">
      <c r="A2809" s="257"/>
      <c r="B2809" s="260"/>
      <c r="F2809" s="269"/>
      <c r="N2809" s="257"/>
      <c r="W2809" s="257"/>
    </row>
    <row r="2810" spans="1:23" s="256" customFormat="1" ht="12.75">
      <c r="A2810" s="257"/>
      <c r="B2810" s="260"/>
      <c r="F2810" s="269"/>
      <c r="N2810" s="257"/>
      <c r="W2810" s="257"/>
    </row>
    <row r="2811" spans="1:23" s="256" customFormat="1" ht="12.75">
      <c r="A2811" s="257"/>
      <c r="B2811" s="260"/>
      <c r="F2811" s="269"/>
      <c r="N2811" s="257"/>
      <c r="W2811" s="257"/>
    </row>
    <row r="2812" spans="1:23" s="256" customFormat="1" ht="12.75">
      <c r="A2812" s="257"/>
      <c r="B2812" s="260"/>
      <c r="F2812" s="269"/>
      <c r="N2812" s="257"/>
      <c r="W2812" s="257"/>
    </row>
    <row r="2813" spans="1:23" s="256" customFormat="1" ht="12.75">
      <c r="A2813" s="257"/>
      <c r="B2813" s="260"/>
      <c r="F2813" s="269"/>
      <c r="N2813" s="257"/>
      <c r="W2813" s="257"/>
    </row>
    <row r="2814" spans="1:23" s="256" customFormat="1" ht="12.75">
      <c r="A2814" s="257"/>
      <c r="B2814" s="260"/>
      <c r="F2814" s="269"/>
      <c r="N2814" s="257"/>
      <c r="W2814" s="257"/>
    </row>
    <row r="2815" spans="1:23" s="256" customFormat="1" ht="12.75">
      <c r="A2815" s="257"/>
      <c r="B2815" s="260"/>
      <c r="F2815" s="269"/>
      <c r="N2815" s="257"/>
      <c r="W2815" s="257"/>
    </row>
    <row r="2816" spans="1:23" s="256" customFormat="1" ht="12.75">
      <c r="A2816" s="257"/>
      <c r="B2816" s="260"/>
      <c r="F2816" s="269"/>
      <c r="N2816" s="257"/>
      <c r="W2816" s="257"/>
    </row>
    <row r="2817" spans="1:23" s="256" customFormat="1" ht="12.75">
      <c r="A2817" s="257"/>
      <c r="B2817" s="260"/>
      <c r="F2817" s="269"/>
      <c r="N2817" s="257"/>
      <c r="W2817" s="257"/>
    </row>
    <row r="2818" spans="1:23" s="256" customFormat="1" ht="12.75">
      <c r="A2818" s="257"/>
      <c r="B2818" s="260"/>
      <c r="F2818" s="269"/>
      <c r="N2818" s="257"/>
      <c r="W2818" s="257"/>
    </row>
    <row r="2819" spans="1:23" s="256" customFormat="1" ht="12.75">
      <c r="A2819" s="257"/>
      <c r="B2819" s="260"/>
      <c r="F2819" s="269"/>
      <c r="N2819" s="257"/>
      <c r="W2819" s="257"/>
    </row>
    <row r="2820" spans="1:23" s="256" customFormat="1" ht="12.75">
      <c r="A2820" s="257"/>
      <c r="B2820" s="260"/>
      <c r="F2820" s="269"/>
      <c r="N2820" s="257"/>
      <c r="W2820" s="257"/>
    </row>
    <row r="2821" spans="1:23" s="256" customFormat="1" ht="12.75">
      <c r="A2821" s="257"/>
      <c r="B2821" s="260"/>
      <c r="F2821" s="269"/>
      <c r="N2821" s="257"/>
      <c r="W2821" s="257"/>
    </row>
    <row r="2822" spans="1:23" s="256" customFormat="1" ht="12.75">
      <c r="A2822" s="257"/>
      <c r="B2822" s="260"/>
      <c r="F2822" s="269"/>
      <c r="N2822" s="257"/>
      <c r="W2822" s="257"/>
    </row>
    <row r="2823" spans="1:23" s="256" customFormat="1" ht="12.75">
      <c r="A2823" s="257"/>
      <c r="B2823" s="260"/>
      <c r="F2823" s="269"/>
      <c r="N2823" s="257"/>
      <c r="W2823" s="257"/>
    </row>
    <row r="2824" spans="1:23" s="256" customFormat="1" ht="12.75">
      <c r="A2824" s="257"/>
      <c r="B2824" s="260"/>
      <c r="F2824" s="269"/>
      <c r="N2824" s="257"/>
      <c r="W2824" s="257"/>
    </row>
    <row r="2825" spans="1:23" s="256" customFormat="1" ht="12.75">
      <c r="A2825" s="257"/>
      <c r="B2825" s="260"/>
      <c r="F2825" s="269"/>
      <c r="N2825" s="257"/>
      <c r="W2825" s="257"/>
    </row>
    <row r="2826" spans="1:23" s="256" customFormat="1" ht="12.75">
      <c r="A2826" s="257"/>
      <c r="B2826" s="260"/>
      <c r="F2826" s="269"/>
      <c r="N2826" s="257"/>
      <c r="W2826" s="257"/>
    </row>
    <row r="2827" spans="1:23" s="256" customFormat="1" ht="12.75">
      <c r="A2827" s="257"/>
      <c r="B2827" s="260"/>
      <c r="F2827" s="269"/>
      <c r="N2827" s="257"/>
      <c r="W2827" s="257"/>
    </row>
    <row r="2828" spans="1:23" s="256" customFormat="1" ht="12.75">
      <c r="A2828" s="257"/>
      <c r="B2828" s="260"/>
      <c r="F2828" s="269"/>
      <c r="N2828" s="257"/>
      <c r="W2828" s="257"/>
    </row>
    <row r="2829" spans="1:23" s="256" customFormat="1" ht="12.75">
      <c r="A2829" s="257"/>
      <c r="B2829" s="260"/>
      <c r="F2829" s="269"/>
      <c r="N2829" s="257"/>
      <c r="W2829" s="257"/>
    </row>
    <row r="2830" spans="1:23" s="256" customFormat="1" ht="12.75">
      <c r="A2830" s="257"/>
      <c r="B2830" s="260"/>
      <c r="F2830" s="269"/>
      <c r="N2830" s="257"/>
      <c r="W2830" s="257"/>
    </row>
    <row r="2831" spans="1:23" s="256" customFormat="1" ht="12.75">
      <c r="A2831" s="257"/>
      <c r="B2831" s="260"/>
      <c r="F2831" s="269"/>
      <c r="N2831" s="257"/>
      <c r="W2831" s="257"/>
    </row>
    <row r="2832" spans="1:23" s="256" customFormat="1" ht="12.75">
      <c r="A2832" s="257"/>
      <c r="B2832" s="260"/>
      <c r="F2832" s="269"/>
      <c r="N2832" s="257"/>
      <c r="W2832" s="257"/>
    </row>
    <row r="2833" spans="1:23" s="256" customFormat="1" ht="12.75">
      <c r="A2833" s="257"/>
      <c r="B2833" s="260"/>
      <c r="F2833" s="269"/>
      <c r="N2833" s="257"/>
      <c r="W2833" s="257"/>
    </row>
    <row r="2834" spans="1:23" s="256" customFormat="1" ht="12.75">
      <c r="A2834" s="257"/>
      <c r="B2834" s="260"/>
      <c r="F2834" s="269"/>
      <c r="N2834" s="257"/>
      <c r="W2834" s="257"/>
    </row>
    <row r="2835" spans="1:23" s="256" customFormat="1" ht="12.75">
      <c r="A2835" s="257"/>
      <c r="B2835" s="260"/>
      <c r="F2835" s="269"/>
      <c r="N2835" s="257"/>
      <c r="W2835" s="257"/>
    </row>
    <row r="2836" spans="1:23" s="256" customFormat="1" ht="12.75">
      <c r="A2836" s="257"/>
      <c r="B2836" s="260"/>
      <c r="F2836" s="269"/>
      <c r="N2836" s="257"/>
      <c r="W2836" s="257"/>
    </row>
    <row r="2837" spans="1:23" s="256" customFormat="1" ht="12.75">
      <c r="A2837" s="257"/>
      <c r="B2837" s="260"/>
      <c r="F2837" s="269"/>
      <c r="N2837" s="257"/>
      <c r="W2837" s="257"/>
    </row>
    <row r="2838" spans="1:23" s="256" customFormat="1" ht="12.75">
      <c r="A2838" s="257"/>
      <c r="B2838" s="260"/>
      <c r="F2838" s="269"/>
      <c r="N2838" s="257"/>
      <c r="W2838" s="257"/>
    </row>
    <row r="2839" spans="1:23" s="256" customFormat="1" ht="12.75">
      <c r="A2839" s="257"/>
      <c r="B2839" s="260"/>
      <c r="F2839" s="269"/>
      <c r="N2839" s="257"/>
      <c r="W2839" s="257"/>
    </row>
    <row r="2840" spans="1:23" s="256" customFormat="1" ht="12.75">
      <c r="A2840" s="257"/>
      <c r="B2840" s="260"/>
      <c r="F2840" s="269"/>
      <c r="N2840" s="257"/>
      <c r="W2840" s="257"/>
    </row>
    <row r="2841" spans="1:23" s="256" customFormat="1" ht="12.75">
      <c r="A2841" s="257"/>
      <c r="B2841" s="260"/>
      <c r="F2841" s="269"/>
      <c r="N2841" s="257"/>
      <c r="W2841" s="257"/>
    </row>
    <row r="2842" spans="1:23" s="256" customFormat="1" ht="12.75">
      <c r="A2842" s="257"/>
      <c r="B2842" s="260"/>
      <c r="F2842" s="269"/>
      <c r="N2842" s="257"/>
      <c r="W2842" s="257"/>
    </row>
    <row r="2843" spans="1:23" s="256" customFormat="1" ht="12.75">
      <c r="A2843" s="257"/>
      <c r="B2843" s="260"/>
      <c r="F2843" s="269"/>
      <c r="N2843" s="257"/>
      <c r="W2843" s="257"/>
    </row>
    <row r="2844" spans="1:23" s="256" customFormat="1" ht="12.75">
      <c r="A2844" s="257"/>
      <c r="B2844" s="260"/>
      <c r="F2844" s="269"/>
      <c r="N2844" s="257"/>
      <c r="W2844" s="257"/>
    </row>
    <row r="2845" spans="1:23" s="256" customFormat="1" ht="12.75">
      <c r="A2845" s="257"/>
      <c r="B2845" s="260"/>
      <c r="F2845" s="269"/>
      <c r="N2845" s="257"/>
      <c r="W2845" s="257"/>
    </row>
    <row r="2846" spans="1:23" s="256" customFormat="1" ht="12.75">
      <c r="A2846" s="257"/>
      <c r="B2846" s="260"/>
      <c r="F2846" s="269"/>
      <c r="N2846" s="257"/>
      <c r="W2846" s="257"/>
    </row>
    <row r="2847" spans="1:23" s="256" customFormat="1" ht="12.75">
      <c r="A2847" s="257"/>
      <c r="B2847" s="260"/>
      <c r="F2847" s="269"/>
      <c r="N2847" s="257"/>
      <c r="W2847" s="257"/>
    </row>
    <row r="2848" spans="1:23" s="256" customFormat="1" ht="12.75">
      <c r="A2848" s="257"/>
      <c r="B2848" s="260"/>
      <c r="F2848" s="269"/>
      <c r="N2848" s="257"/>
      <c r="W2848" s="257"/>
    </row>
    <row r="2849" spans="1:23" s="256" customFormat="1" ht="12.75">
      <c r="A2849" s="257"/>
      <c r="B2849" s="260"/>
      <c r="F2849" s="269"/>
      <c r="N2849" s="257"/>
      <c r="W2849" s="257"/>
    </row>
    <row r="2850" spans="1:23" s="256" customFormat="1" ht="12.75">
      <c r="A2850" s="257"/>
      <c r="B2850" s="260"/>
      <c r="F2850" s="269"/>
      <c r="N2850" s="257"/>
      <c r="W2850" s="257"/>
    </row>
    <row r="2851" spans="1:23" s="256" customFormat="1" ht="12.75">
      <c r="A2851" s="257"/>
      <c r="B2851" s="260"/>
      <c r="F2851" s="269"/>
      <c r="N2851" s="257"/>
      <c r="W2851" s="257"/>
    </row>
    <row r="2852" spans="1:23" s="256" customFormat="1" ht="12.75">
      <c r="A2852" s="257"/>
      <c r="B2852" s="260"/>
      <c r="F2852" s="269"/>
      <c r="N2852" s="257"/>
      <c r="W2852" s="257"/>
    </row>
    <row r="2853" spans="1:23" s="256" customFormat="1" ht="12.75">
      <c r="A2853" s="257"/>
      <c r="B2853" s="260"/>
      <c r="F2853" s="269"/>
      <c r="N2853" s="257"/>
      <c r="W2853" s="257"/>
    </row>
    <row r="2854" spans="1:23" s="256" customFormat="1" ht="12.75">
      <c r="A2854" s="257"/>
      <c r="B2854" s="260"/>
      <c r="F2854" s="269"/>
      <c r="N2854" s="257"/>
      <c r="W2854" s="257"/>
    </row>
    <row r="2855" spans="1:23" s="256" customFormat="1" ht="12.75">
      <c r="A2855" s="257"/>
      <c r="B2855" s="260"/>
      <c r="F2855" s="269"/>
      <c r="N2855" s="257"/>
      <c r="W2855" s="257"/>
    </row>
    <row r="2856" spans="1:23" s="256" customFormat="1" ht="12.75">
      <c r="A2856" s="257"/>
      <c r="B2856" s="260"/>
      <c r="F2856" s="269"/>
      <c r="N2856" s="257"/>
      <c r="W2856" s="257"/>
    </row>
    <row r="2857" spans="1:23" s="256" customFormat="1" ht="12.75">
      <c r="A2857" s="257"/>
      <c r="B2857" s="260"/>
      <c r="F2857" s="269"/>
      <c r="N2857" s="257"/>
      <c r="W2857" s="257"/>
    </row>
    <row r="2858" spans="1:23" s="256" customFormat="1" ht="12.75">
      <c r="A2858" s="257"/>
      <c r="B2858" s="260"/>
      <c r="F2858" s="269"/>
      <c r="N2858" s="257"/>
      <c r="W2858" s="257"/>
    </row>
    <row r="2859" spans="1:23" s="256" customFormat="1" ht="12.75">
      <c r="A2859" s="257"/>
      <c r="B2859" s="260"/>
      <c r="F2859" s="269"/>
      <c r="N2859" s="257"/>
      <c r="W2859" s="257"/>
    </row>
    <row r="2860" spans="1:23" s="256" customFormat="1" ht="12.75">
      <c r="A2860" s="257"/>
      <c r="B2860" s="260"/>
      <c r="F2860" s="269"/>
      <c r="N2860" s="257"/>
      <c r="W2860" s="257"/>
    </row>
    <row r="2861" spans="1:23" s="256" customFormat="1" ht="12.75">
      <c r="A2861" s="257"/>
      <c r="B2861" s="260"/>
      <c r="F2861" s="269"/>
      <c r="N2861" s="257"/>
      <c r="W2861" s="257"/>
    </row>
    <row r="2862" spans="1:23" s="256" customFormat="1" ht="12.75">
      <c r="A2862" s="257"/>
      <c r="B2862" s="260"/>
      <c r="F2862" s="269"/>
      <c r="N2862" s="257"/>
      <c r="W2862" s="257"/>
    </row>
    <row r="2863" spans="1:23" s="256" customFormat="1" ht="12.75">
      <c r="A2863" s="257"/>
      <c r="B2863" s="260"/>
      <c r="F2863" s="269"/>
      <c r="N2863" s="257"/>
      <c r="W2863" s="257"/>
    </row>
    <row r="2864" spans="1:23" s="256" customFormat="1" ht="12.75">
      <c r="A2864" s="257"/>
      <c r="B2864" s="260"/>
      <c r="F2864" s="269"/>
      <c r="N2864" s="257"/>
      <c r="W2864" s="257"/>
    </row>
    <row r="2865" spans="1:23" s="256" customFormat="1" ht="12.75">
      <c r="A2865" s="257"/>
      <c r="B2865" s="260"/>
      <c r="F2865" s="269"/>
      <c r="N2865" s="257"/>
      <c r="W2865" s="257"/>
    </row>
    <row r="2866" spans="1:23" s="256" customFormat="1" ht="12.75">
      <c r="A2866" s="257"/>
      <c r="B2866" s="260"/>
      <c r="F2866" s="269"/>
      <c r="N2866" s="257"/>
      <c r="W2866" s="257"/>
    </row>
    <row r="2867" spans="1:23" s="256" customFormat="1" ht="12.75">
      <c r="A2867" s="257"/>
      <c r="B2867" s="260"/>
      <c r="F2867" s="269"/>
      <c r="N2867" s="257"/>
      <c r="W2867" s="257"/>
    </row>
    <row r="2868" spans="1:23" s="256" customFormat="1" ht="12.75">
      <c r="A2868" s="257"/>
      <c r="B2868" s="260"/>
      <c r="F2868" s="269"/>
      <c r="N2868" s="257"/>
      <c r="W2868" s="257"/>
    </row>
    <row r="2869" spans="1:23" s="256" customFormat="1" ht="12.75">
      <c r="A2869" s="257"/>
      <c r="B2869" s="260"/>
      <c r="F2869" s="269"/>
      <c r="N2869" s="257"/>
      <c r="W2869" s="257"/>
    </row>
    <row r="2870" spans="1:23" s="256" customFormat="1" ht="12.75">
      <c r="A2870" s="257"/>
      <c r="B2870" s="260"/>
      <c r="F2870" s="269"/>
      <c r="N2870" s="257"/>
      <c r="W2870" s="257"/>
    </row>
    <row r="2871" spans="1:23" s="256" customFormat="1" ht="12.75">
      <c r="A2871" s="257"/>
      <c r="B2871" s="260"/>
      <c r="F2871" s="269"/>
      <c r="N2871" s="257"/>
      <c r="W2871" s="257"/>
    </row>
    <row r="2872" spans="1:23" s="256" customFormat="1" ht="12.75">
      <c r="A2872" s="257"/>
      <c r="B2872" s="260"/>
      <c r="F2872" s="269"/>
      <c r="N2872" s="257"/>
      <c r="W2872" s="257"/>
    </row>
    <row r="2873" spans="1:23" s="256" customFormat="1" ht="12.75">
      <c r="A2873" s="257"/>
      <c r="B2873" s="260"/>
      <c r="F2873" s="269"/>
      <c r="N2873" s="257"/>
      <c r="W2873" s="257"/>
    </row>
    <row r="2874" spans="1:23" s="256" customFormat="1" ht="12.75">
      <c r="A2874" s="257"/>
      <c r="B2874" s="260"/>
      <c r="F2874" s="269"/>
      <c r="N2874" s="257"/>
      <c r="W2874" s="257"/>
    </row>
    <row r="2875" spans="1:23" s="256" customFormat="1" ht="12.75">
      <c r="A2875" s="257"/>
      <c r="B2875" s="260"/>
      <c r="F2875" s="269"/>
      <c r="N2875" s="257"/>
      <c r="W2875" s="257"/>
    </row>
    <row r="2876" spans="1:23" s="256" customFormat="1" ht="12.75">
      <c r="A2876" s="257"/>
      <c r="B2876" s="260"/>
      <c r="F2876" s="269"/>
      <c r="N2876" s="257"/>
      <c r="W2876" s="257"/>
    </row>
    <row r="2877" spans="1:23" s="256" customFormat="1" ht="12.75">
      <c r="A2877" s="257"/>
      <c r="B2877" s="260"/>
      <c r="F2877" s="269"/>
      <c r="N2877" s="257"/>
      <c r="W2877" s="257"/>
    </row>
    <row r="2878" spans="1:23" s="256" customFormat="1" ht="12.75">
      <c r="A2878" s="257"/>
      <c r="B2878" s="260"/>
      <c r="F2878" s="269"/>
      <c r="N2878" s="257"/>
      <c r="W2878" s="257"/>
    </row>
    <row r="2879" spans="1:23" s="256" customFormat="1" ht="12.75">
      <c r="A2879" s="257"/>
      <c r="B2879" s="260"/>
      <c r="F2879" s="269"/>
      <c r="N2879" s="257"/>
      <c r="W2879" s="257"/>
    </row>
    <row r="2880" spans="1:23" s="256" customFormat="1" ht="12.75">
      <c r="A2880" s="257"/>
      <c r="B2880" s="260"/>
      <c r="F2880" s="269"/>
      <c r="N2880" s="257"/>
      <c r="W2880" s="257"/>
    </row>
    <row r="2881" spans="1:23" s="256" customFormat="1" ht="12.75">
      <c r="A2881" s="257"/>
      <c r="B2881" s="260"/>
      <c r="F2881" s="269"/>
      <c r="N2881" s="257"/>
      <c r="W2881" s="257"/>
    </row>
    <row r="2882" spans="1:23" s="256" customFormat="1" ht="12.75">
      <c r="A2882" s="257"/>
      <c r="B2882" s="260"/>
      <c r="F2882" s="269"/>
      <c r="N2882" s="257"/>
      <c r="W2882" s="257"/>
    </row>
    <row r="2883" spans="1:23" s="256" customFormat="1" ht="12.75">
      <c r="A2883" s="257"/>
      <c r="B2883" s="260"/>
      <c r="F2883" s="269"/>
      <c r="N2883" s="257"/>
      <c r="W2883" s="257"/>
    </row>
    <row r="2884" spans="1:23" s="256" customFormat="1" ht="12.75">
      <c r="A2884" s="257"/>
      <c r="B2884" s="260"/>
      <c r="F2884" s="269"/>
      <c r="N2884" s="257"/>
      <c r="W2884" s="257"/>
    </row>
    <row r="2885" spans="1:23" s="256" customFormat="1" ht="12.75">
      <c r="A2885" s="257"/>
      <c r="B2885" s="260"/>
      <c r="F2885" s="269"/>
      <c r="N2885" s="257"/>
      <c r="W2885" s="257"/>
    </row>
    <row r="2886" spans="1:23" s="256" customFormat="1" ht="12.75">
      <c r="A2886" s="257"/>
      <c r="B2886" s="260"/>
      <c r="F2886" s="269"/>
      <c r="N2886" s="257"/>
      <c r="W2886" s="257"/>
    </row>
    <row r="2887" spans="1:23" s="256" customFormat="1" ht="12.75">
      <c r="A2887" s="257"/>
      <c r="B2887" s="260"/>
      <c r="F2887" s="269"/>
      <c r="N2887" s="257"/>
      <c r="W2887" s="257"/>
    </row>
    <row r="2888" spans="1:23" s="256" customFormat="1" ht="12.75">
      <c r="A2888" s="257"/>
      <c r="B2888" s="260"/>
      <c r="F2888" s="269"/>
      <c r="N2888" s="257"/>
      <c r="W2888" s="257"/>
    </row>
    <row r="2889" spans="1:23" s="256" customFormat="1" ht="12.75">
      <c r="A2889" s="257"/>
      <c r="B2889" s="260"/>
      <c r="F2889" s="269"/>
      <c r="N2889" s="257"/>
      <c r="W2889" s="257"/>
    </row>
    <row r="2890" spans="1:23" s="256" customFormat="1" ht="12.75">
      <c r="A2890" s="257"/>
      <c r="B2890" s="260"/>
      <c r="F2890" s="269"/>
      <c r="N2890" s="257"/>
      <c r="W2890" s="257"/>
    </row>
    <row r="2891" spans="1:23" s="256" customFormat="1" ht="12.75">
      <c r="A2891" s="257"/>
      <c r="B2891" s="260"/>
      <c r="F2891" s="269"/>
      <c r="N2891" s="257"/>
      <c r="W2891" s="257"/>
    </row>
    <row r="2892" spans="1:23" s="256" customFormat="1" ht="12.75">
      <c r="A2892" s="257"/>
      <c r="B2892" s="260"/>
      <c r="F2892" s="269"/>
      <c r="N2892" s="257"/>
      <c r="W2892" s="257"/>
    </row>
    <row r="2893" spans="1:23" s="256" customFormat="1" ht="12.75">
      <c r="A2893" s="257"/>
      <c r="B2893" s="260"/>
      <c r="F2893" s="269"/>
      <c r="N2893" s="257"/>
      <c r="W2893" s="257"/>
    </row>
    <row r="2894" spans="1:23" s="256" customFormat="1" ht="12.75">
      <c r="A2894" s="257"/>
      <c r="B2894" s="260"/>
      <c r="F2894" s="269"/>
      <c r="N2894" s="257"/>
      <c r="W2894" s="257"/>
    </row>
    <row r="2895" spans="1:23" s="256" customFormat="1" ht="12.75">
      <c r="A2895" s="257"/>
      <c r="B2895" s="260"/>
      <c r="F2895" s="269"/>
      <c r="N2895" s="257"/>
      <c r="W2895" s="257"/>
    </row>
    <row r="2896" spans="1:23" s="256" customFormat="1" ht="12.75">
      <c r="A2896" s="257"/>
      <c r="B2896" s="260"/>
      <c r="F2896" s="269"/>
      <c r="N2896" s="257"/>
      <c r="W2896" s="257"/>
    </row>
    <row r="2897" spans="1:23" s="256" customFormat="1" ht="12.75">
      <c r="A2897" s="257"/>
      <c r="B2897" s="260"/>
      <c r="F2897" s="269"/>
      <c r="N2897" s="257"/>
      <c r="W2897" s="257"/>
    </row>
    <row r="2898" spans="1:23" s="256" customFormat="1" ht="12.75">
      <c r="A2898" s="257"/>
      <c r="B2898" s="260"/>
      <c r="F2898" s="269"/>
      <c r="N2898" s="257"/>
      <c r="W2898" s="257"/>
    </row>
    <row r="2899" spans="1:23" s="256" customFormat="1" ht="12.75">
      <c r="A2899" s="257"/>
      <c r="B2899" s="260"/>
      <c r="F2899" s="269"/>
      <c r="N2899" s="257"/>
      <c r="W2899" s="257"/>
    </row>
    <row r="2900" spans="1:23" s="256" customFormat="1" ht="12.75">
      <c r="A2900" s="257"/>
      <c r="B2900" s="260"/>
      <c r="F2900" s="269"/>
      <c r="N2900" s="257"/>
      <c r="W2900" s="257"/>
    </row>
    <row r="2901" spans="1:23" s="256" customFormat="1" ht="12.75">
      <c r="A2901" s="257"/>
      <c r="B2901" s="260"/>
      <c r="F2901" s="269"/>
      <c r="N2901" s="257"/>
      <c r="W2901" s="257"/>
    </row>
    <row r="2902" spans="1:23" s="256" customFormat="1" ht="12.75">
      <c r="A2902" s="257"/>
      <c r="B2902" s="260"/>
      <c r="F2902" s="269"/>
      <c r="N2902" s="257"/>
      <c r="W2902" s="257"/>
    </row>
    <row r="2903" spans="1:23" s="256" customFormat="1" ht="12.75">
      <c r="A2903" s="257"/>
      <c r="B2903" s="260"/>
      <c r="F2903" s="269"/>
      <c r="N2903" s="257"/>
      <c r="W2903" s="257"/>
    </row>
    <row r="2904" spans="1:23" s="256" customFormat="1" ht="12.75">
      <c r="A2904" s="257"/>
      <c r="B2904" s="260"/>
      <c r="F2904" s="269"/>
      <c r="N2904" s="257"/>
      <c r="W2904" s="257"/>
    </row>
    <row r="2905" spans="1:23" s="256" customFormat="1" ht="12.75">
      <c r="A2905" s="257"/>
      <c r="B2905" s="260"/>
      <c r="F2905" s="269"/>
      <c r="N2905" s="257"/>
      <c r="W2905" s="257"/>
    </row>
    <row r="2906" spans="1:23" s="256" customFormat="1" ht="12.75">
      <c r="A2906" s="257"/>
      <c r="B2906" s="260"/>
      <c r="F2906" s="269"/>
      <c r="N2906" s="257"/>
      <c r="W2906" s="257"/>
    </row>
    <row r="2907" spans="1:23" s="256" customFormat="1" ht="12.75">
      <c r="A2907" s="257"/>
      <c r="B2907" s="260"/>
      <c r="F2907" s="269"/>
      <c r="N2907" s="257"/>
      <c r="W2907" s="257"/>
    </row>
    <row r="2908" spans="1:23" s="256" customFormat="1" ht="12.75">
      <c r="A2908" s="257"/>
      <c r="B2908" s="260"/>
      <c r="F2908" s="269"/>
      <c r="N2908" s="257"/>
      <c r="W2908" s="257"/>
    </row>
    <row r="2909" spans="1:23" s="256" customFormat="1" ht="12.75">
      <c r="A2909" s="257"/>
      <c r="B2909" s="260"/>
      <c r="F2909" s="269"/>
      <c r="N2909" s="257"/>
      <c r="W2909" s="257"/>
    </row>
    <row r="2910" spans="1:23" s="256" customFormat="1" ht="12.75">
      <c r="A2910" s="257"/>
      <c r="B2910" s="260"/>
      <c r="F2910" s="269"/>
      <c r="N2910" s="257"/>
      <c r="W2910" s="257"/>
    </row>
    <row r="2911" spans="1:23" s="256" customFormat="1" ht="12.75">
      <c r="A2911" s="257"/>
      <c r="B2911" s="260"/>
      <c r="F2911" s="269"/>
      <c r="N2911" s="257"/>
      <c r="W2911" s="257"/>
    </row>
    <row r="2912" spans="1:23" s="256" customFormat="1" ht="12.75">
      <c r="A2912" s="257"/>
      <c r="B2912" s="260"/>
      <c r="F2912" s="269"/>
      <c r="N2912" s="257"/>
      <c r="W2912" s="257"/>
    </row>
    <row r="2913" spans="1:23" s="256" customFormat="1" ht="12.75">
      <c r="A2913" s="257"/>
      <c r="B2913" s="260"/>
      <c r="F2913" s="269"/>
      <c r="N2913" s="257"/>
      <c r="W2913" s="257"/>
    </row>
    <row r="2914" spans="1:23" s="256" customFormat="1" ht="12.75">
      <c r="A2914" s="257"/>
      <c r="B2914" s="260"/>
      <c r="F2914" s="269"/>
      <c r="N2914" s="257"/>
      <c r="W2914" s="257"/>
    </row>
    <row r="2915" spans="1:23" s="256" customFormat="1" ht="12.75">
      <c r="A2915" s="257"/>
      <c r="B2915" s="260"/>
      <c r="F2915" s="269"/>
      <c r="N2915" s="257"/>
      <c r="W2915" s="257"/>
    </row>
    <row r="2916" spans="1:23" s="256" customFormat="1" ht="12.75">
      <c r="A2916" s="257"/>
      <c r="B2916" s="260"/>
      <c r="F2916" s="269"/>
      <c r="N2916" s="257"/>
      <c r="W2916" s="257"/>
    </row>
    <row r="2917" spans="1:23" s="256" customFormat="1" ht="12.75">
      <c r="A2917" s="257"/>
      <c r="B2917" s="260"/>
      <c r="F2917" s="269"/>
      <c r="N2917" s="257"/>
      <c r="W2917" s="257"/>
    </row>
    <row r="2918" spans="1:23" s="256" customFormat="1" ht="12.75">
      <c r="A2918" s="257"/>
      <c r="B2918" s="260"/>
      <c r="F2918" s="269"/>
      <c r="N2918" s="257"/>
      <c r="W2918" s="257"/>
    </row>
    <row r="2919" spans="1:23" s="256" customFormat="1" ht="12.75">
      <c r="A2919" s="257"/>
      <c r="B2919" s="260"/>
      <c r="F2919" s="269"/>
      <c r="N2919" s="257"/>
      <c r="W2919" s="257"/>
    </row>
    <row r="2920" spans="1:23" s="256" customFormat="1" ht="12.75">
      <c r="A2920" s="257"/>
      <c r="B2920" s="260"/>
      <c r="F2920" s="269"/>
      <c r="N2920" s="257"/>
      <c r="W2920" s="257"/>
    </row>
    <row r="2921" spans="1:23" s="256" customFormat="1" ht="12.75">
      <c r="A2921" s="257"/>
      <c r="B2921" s="260"/>
      <c r="F2921" s="269"/>
      <c r="N2921" s="257"/>
      <c r="W2921" s="257"/>
    </row>
    <row r="2922" spans="1:23" s="256" customFormat="1" ht="12.75">
      <c r="A2922" s="257"/>
      <c r="B2922" s="260"/>
      <c r="F2922" s="269"/>
      <c r="N2922" s="257"/>
      <c r="W2922" s="257"/>
    </row>
    <row r="2923" spans="1:23" s="256" customFormat="1" ht="12.75">
      <c r="A2923" s="257"/>
      <c r="B2923" s="260"/>
      <c r="F2923" s="269"/>
      <c r="N2923" s="257"/>
      <c r="W2923" s="257"/>
    </row>
    <row r="2924" spans="1:23" s="256" customFormat="1" ht="12.75">
      <c r="A2924" s="257"/>
      <c r="B2924" s="260"/>
      <c r="F2924" s="269"/>
      <c r="N2924" s="257"/>
      <c r="W2924" s="257"/>
    </row>
    <row r="2925" spans="1:23" s="256" customFormat="1" ht="12.75">
      <c r="A2925" s="257"/>
      <c r="B2925" s="260"/>
      <c r="F2925" s="269"/>
      <c r="N2925" s="257"/>
      <c r="W2925" s="257"/>
    </row>
    <row r="2926" spans="1:23" s="256" customFormat="1" ht="12.75">
      <c r="A2926" s="257"/>
      <c r="B2926" s="260"/>
      <c r="F2926" s="269"/>
      <c r="N2926" s="257"/>
      <c r="W2926" s="257"/>
    </row>
    <row r="2927" spans="1:23" s="256" customFormat="1" ht="12.75">
      <c r="A2927" s="257"/>
      <c r="B2927" s="260"/>
      <c r="F2927" s="269"/>
      <c r="N2927" s="257"/>
      <c r="W2927" s="257"/>
    </row>
    <row r="2928" spans="1:23" s="256" customFormat="1" ht="12.75">
      <c r="A2928" s="257"/>
      <c r="B2928" s="260"/>
      <c r="F2928" s="269"/>
      <c r="N2928" s="257"/>
      <c r="W2928" s="257"/>
    </row>
    <row r="2929" spans="1:23" s="256" customFormat="1" ht="12.75">
      <c r="A2929" s="257"/>
      <c r="B2929" s="260"/>
      <c r="F2929" s="269"/>
      <c r="N2929" s="257"/>
      <c r="W2929" s="257"/>
    </row>
    <row r="2930" spans="1:23" s="256" customFormat="1" ht="12.75">
      <c r="A2930" s="257"/>
      <c r="B2930" s="260"/>
      <c r="F2930" s="269"/>
      <c r="N2930" s="257"/>
      <c r="W2930" s="257"/>
    </row>
    <row r="2931" spans="1:23" s="256" customFormat="1" ht="12.75">
      <c r="A2931" s="257"/>
      <c r="B2931" s="260"/>
      <c r="F2931" s="269"/>
      <c r="N2931" s="257"/>
      <c r="W2931" s="257"/>
    </row>
    <row r="2932" spans="1:23" s="256" customFormat="1" ht="12.75">
      <c r="A2932" s="257"/>
      <c r="B2932" s="260"/>
      <c r="F2932" s="269"/>
      <c r="N2932" s="257"/>
      <c r="W2932" s="257"/>
    </row>
    <row r="2933" spans="1:23" s="256" customFormat="1" ht="12.75">
      <c r="A2933" s="257"/>
      <c r="B2933" s="260"/>
      <c r="F2933" s="269"/>
      <c r="N2933" s="257"/>
      <c r="W2933" s="257"/>
    </row>
    <row r="2934" spans="1:23" s="256" customFormat="1" ht="12.75">
      <c r="A2934" s="257"/>
      <c r="B2934" s="260"/>
      <c r="F2934" s="269"/>
      <c r="N2934" s="257"/>
      <c r="W2934" s="257"/>
    </row>
    <row r="2935" spans="1:23" s="256" customFormat="1" ht="12.75">
      <c r="A2935" s="257"/>
      <c r="B2935" s="260"/>
      <c r="F2935" s="269"/>
      <c r="N2935" s="257"/>
      <c r="W2935" s="257"/>
    </row>
    <row r="2936" spans="1:23" s="256" customFormat="1" ht="12.75">
      <c r="A2936" s="257"/>
      <c r="B2936" s="260"/>
      <c r="F2936" s="269"/>
      <c r="N2936" s="257"/>
      <c r="W2936" s="257"/>
    </row>
    <row r="2937" spans="1:23" s="256" customFormat="1" ht="12.75">
      <c r="A2937" s="257"/>
      <c r="B2937" s="260"/>
      <c r="F2937" s="269"/>
      <c r="N2937" s="257"/>
      <c r="W2937" s="257"/>
    </row>
    <row r="2938" spans="1:23" s="256" customFormat="1" ht="12.75">
      <c r="A2938" s="257"/>
      <c r="B2938" s="260"/>
      <c r="F2938" s="269"/>
      <c r="N2938" s="257"/>
      <c r="W2938" s="257"/>
    </row>
    <row r="2939" spans="1:23" s="256" customFormat="1" ht="12.75">
      <c r="A2939" s="257"/>
      <c r="B2939" s="260"/>
      <c r="F2939" s="269"/>
      <c r="N2939" s="257"/>
      <c r="W2939" s="257"/>
    </row>
    <row r="2940" spans="1:23" s="256" customFormat="1" ht="12.75">
      <c r="A2940" s="257"/>
      <c r="B2940" s="260"/>
      <c r="F2940" s="269"/>
      <c r="N2940" s="257"/>
      <c r="W2940" s="257"/>
    </row>
    <row r="2941" spans="1:23" s="256" customFormat="1" ht="12.75">
      <c r="A2941" s="257"/>
      <c r="B2941" s="260"/>
      <c r="F2941" s="269"/>
      <c r="N2941" s="257"/>
      <c r="W2941" s="257"/>
    </row>
    <row r="2942" spans="1:23" s="256" customFormat="1" ht="12.75">
      <c r="A2942" s="257"/>
      <c r="B2942" s="260"/>
      <c r="F2942" s="269"/>
      <c r="N2942" s="257"/>
      <c r="W2942" s="257"/>
    </row>
    <row r="2943" spans="1:23" s="256" customFormat="1" ht="12.75">
      <c r="A2943" s="257"/>
      <c r="B2943" s="260"/>
      <c r="F2943" s="269"/>
      <c r="N2943" s="257"/>
      <c r="W2943" s="257"/>
    </row>
    <row r="2944" spans="1:23" s="256" customFormat="1" ht="12.75">
      <c r="A2944" s="257"/>
      <c r="B2944" s="260"/>
      <c r="F2944" s="269"/>
      <c r="N2944" s="257"/>
      <c r="W2944" s="257"/>
    </row>
    <row r="2945" spans="1:23" s="256" customFormat="1" ht="12.75">
      <c r="A2945" s="257"/>
      <c r="B2945" s="260"/>
      <c r="F2945" s="269"/>
      <c r="N2945" s="257"/>
      <c r="W2945" s="257"/>
    </row>
    <row r="2946" spans="1:23" s="256" customFormat="1" ht="12.75">
      <c r="A2946" s="257"/>
      <c r="B2946" s="260"/>
      <c r="F2946" s="269"/>
      <c r="N2946" s="257"/>
      <c r="W2946" s="257"/>
    </row>
    <row r="2947" spans="1:23" s="256" customFormat="1" ht="12.75">
      <c r="A2947" s="257"/>
      <c r="B2947" s="260"/>
      <c r="F2947" s="269"/>
      <c r="N2947" s="257"/>
      <c r="W2947" s="257"/>
    </row>
    <row r="2948" spans="1:23" s="256" customFormat="1" ht="12.75">
      <c r="A2948" s="257"/>
      <c r="B2948" s="260"/>
      <c r="F2948" s="269"/>
      <c r="N2948" s="257"/>
      <c r="W2948" s="257"/>
    </row>
    <row r="2949" spans="1:23" s="256" customFormat="1" ht="12.75">
      <c r="A2949" s="257"/>
      <c r="B2949" s="260"/>
      <c r="F2949" s="269"/>
      <c r="N2949" s="257"/>
      <c r="W2949" s="257"/>
    </row>
    <row r="2950" spans="1:23" s="256" customFormat="1" ht="12.75">
      <c r="A2950" s="257"/>
      <c r="B2950" s="260"/>
      <c r="F2950" s="269"/>
      <c r="N2950" s="257"/>
      <c r="W2950" s="257"/>
    </row>
    <row r="2951" spans="1:23" s="256" customFormat="1" ht="12.75">
      <c r="A2951" s="257"/>
      <c r="B2951" s="260"/>
      <c r="F2951" s="269"/>
      <c r="N2951" s="257"/>
      <c r="W2951" s="257"/>
    </row>
    <row r="2952" spans="1:23" s="256" customFormat="1" ht="12.75">
      <c r="A2952" s="257"/>
      <c r="B2952" s="260"/>
      <c r="F2952" s="269"/>
      <c r="N2952" s="257"/>
      <c r="W2952" s="257"/>
    </row>
    <row r="2953" spans="1:23" s="256" customFormat="1" ht="12.75">
      <c r="A2953" s="257"/>
      <c r="B2953" s="260"/>
      <c r="F2953" s="269"/>
      <c r="N2953" s="257"/>
      <c r="W2953" s="257"/>
    </row>
    <row r="2954" spans="1:23" s="256" customFormat="1" ht="12.75">
      <c r="A2954" s="257"/>
      <c r="B2954" s="260"/>
      <c r="F2954" s="269"/>
      <c r="N2954" s="257"/>
      <c r="W2954" s="257"/>
    </row>
    <row r="2955" spans="1:23" s="256" customFormat="1" ht="12.75">
      <c r="A2955" s="257"/>
      <c r="B2955" s="260"/>
      <c r="F2955" s="269"/>
      <c r="N2955" s="257"/>
      <c r="W2955" s="257"/>
    </row>
    <row r="2956" spans="1:23" s="256" customFormat="1" ht="12.75">
      <c r="A2956" s="257"/>
      <c r="B2956" s="260"/>
      <c r="F2956" s="269"/>
      <c r="N2956" s="257"/>
      <c r="W2956" s="257"/>
    </row>
    <row r="2957" spans="1:23" s="256" customFormat="1" ht="12.75">
      <c r="A2957" s="257"/>
      <c r="B2957" s="260"/>
      <c r="F2957" s="269"/>
      <c r="N2957" s="257"/>
      <c r="W2957" s="257"/>
    </row>
    <row r="2958" spans="1:23" s="256" customFormat="1" ht="12.75">
      <c r="A2958" s="257"/>
      <c r="B2958" s="260"/>
      <c r="F2958" s="269"/>
      <c r="N2958" s="257"/>
      <c r="W2958" s="257"/>
    </row>
    <row r="2959" spans="1:23" s="256" customFormat="1" ht="12.75">
      <c r="A2959" s="257"/>
      <c r="B2959" s="260"/>
      <c r="F2959" s="269"/>
      <c r="N2959" s="257"/>
      <c r="W2959" s="257"/>
    </row>
    <row r="2960" spans="1:23" s="256" customFormat="1" ht="12.75">
      <c r="A2960" s="257"/>
      <c r="B2960" s="260"/>
      <c r="F2960" s="269"/>
      <c r="N2960" s="257"/>
      <c r="W2960" s="257"/>
    </row>
    <row r="2961" spans="1:23" s="256" customFormat="1" ht="12.75">
      <c r="A2961" s="257"/>
      <c r="B2961" s="260"/>
      <c r="F2961" s="269"/>
      <c r="N2961" s="257"/>
      <c r="W2961" s="257"/>
    </row>
    <row r="2962" spans="1:23" s="256" customFormat="1" ht="12.75">
      <c r="A2962" s="257"/>
      <c r="B2962" s="260"/>
      <c r="F2962" s="269"/>
      <c r="N2962" s="257"/>
      <c r="W2962" s="257"/>
    </row>
    <row r="2963" spans="1:23" s="256" customFormat="1" ht="12.75">
      <c r="A2963" s="257"/>
      <c r="B2963" s="260"/>
      <c r="F2963" s="269"/>
      <c r="N2963" s="257"/>
      <c r="W2963" s="257"/>
    </row>
    <row r="2964" spans="1:23" s="256" customFormat="1" ht="12.75">
      <c r="A2964" s="257"/>
      <c r="B2964" s="260"/>
      <c r="F2964" s="269"/>
      <c r="N2964" s="257"/>
      <c r="W2964" s="257"/>
    </row>
    <row r="2965" spans="1:23" s="256" customFormat="1" ht="12.75">
      <c r="A2965" s="257"/>
      <c r="B2965" s="260"/>
      <c r="F2965" s="269"/>
      <c r="N2965" s="257"/>
      <c r="W2965" s="257"/>
    </row>
    <row r="2966" spans="1:23" s="256" customFormat="1" ht="12.75">
      <c r="A2966" s="257"/>
      <c r="B2966" s="260"/>
      <c r="F2966" s="269"/>
      <c r="N2966" s="257"/>
      <c r="W2966" s="257"/>
    </row>
    <row r="2967" spans="1:23" s="256" customFormat="1" ht="12.75">
      <c r="A2967" s="257"/>
      <c r="B2967" s="260"/>
      <c r="F2967" s="269"/>
      <c r="N2967" s="257"/>
      <c r="W2967" s="257"/>
    </row>
    <row r="2968" spans="1:23" s="256" customFormat="1" ht="12.75">
      <c r="A2968" s="257"/>
      <c r="B2968" s="260"/>
      <c r="F2968" s="269"/>
      <c r="N2968" s="257"/>
      <c r="W2968" s="257"/>
    </row>
    <row r="2969" spans="1:23" s="256" customFormat="1" ht="12.75">
      <c r="A2969" s="257"/>
      <c r="B2969" s="260"/>
      <c r="F2969" s="269"/>
      <c r="N2969" s="257"/>
      <c r="W2969" s="257"/>
    </row>
    <row r="2970" spans="1:23" s="256" customFormat="1" ht="12.75">
      <c r="A2970" s="257"/>
      <c r="B2970" s="260"/>
      <c r="F2970" s="269"/>
      <c r="N2970" s="257"/>
      <c r="W2970" s="257"/>
    </row>
    <row r="2971" spans="1:23" s="256" customFormat="1" ht="12.75">
      <c r="A2971" s="257"/>
      <c r="B2971" s="260"/>
      <c r="F2971" s="269"/>
      <c r="N2971" s="257"/>
      <c r="W2971" s="257"/>
    </row>
    <row r="2972" spans="1:23" s="256" customFormat="1" ht="12.75">
      <c r="A2972" s="257"/>
      <c r="B2972" s="260"/>
      <c r="F2972" s="269"/>
      <c r="N2972" s="257"/>
      <c r="W2972" s="257"/>
    </row>
    <row r="2973" spans="1:23" s="256" customFormat="1" ht="12.75">
      <c r="A2973" s="257"/>
      <c r="B2973" s="260"/>
      <c r="F2973" s="269"/>
      <c r="N2973" s="257"/>
      <c r="W2973" s="257"/>
    </row>
    <row r="2974" spans="1:23" s="256" customFormat="1" ht="12.75">
      <c r="A2974" s="257"/>
      <c r="B2974" s="260"/>
      <c r="F2974" s="269"/>
      <c r="N2974" s="257"/>
      <c r="W2974" s="257"/>
    </row>
    <row r="2975" spans="1:23" s="256" customFormat="1" ht="12.75">
      <c r="A2975" s="257"/>
      <c r="B2975" s="260"/>
      <c r="F2975" s="269"/>
      <c r="N2975" s="257"/>
      <c r="W2975" s="257"/>
    </row>
    <row r="2976" spans="1:23" s="256" customFormat="1" ht="12.75">
      <c r="A2976" s="257"/>
      <c r="B2976" s="260"/>
      <c r="F2976" s="269"/>
      <c r="N2976" s="257"/>
      <c r="W2976" s="257"/>
    </row>
    <row r="2977" spans="1:23" s="256" customFormat="1" ht="12.75">
      <c r="A2977" s="257"/>
      <c r="B2977" s="260"/>
      <c r="F2977" s="269"/>
      <c r="N2977" s="257"/>
      <c r="W2977" s="257"/>
    </row>
    <row r="2978" spans="1:23" s="256" customFormat="1" ht="12.75">
      <c r="A2978" s="257"/>
      <c r="B2978" s="260"/>
      <c r="F2978" s="269"/>
      <c r="N2978" s="257"/>
      <c r="W2978" s="257"/>
    </row>
    <row r="2979" spans="1:23" s="256" customFormat="1" ht="12.75">
      <c r="A2979" s="257"/>
      <c r="B2979" s="260"/>
      <c r="F2979" s="269"/>
      <c r="N2979" s="257"/>
      <c r="W2979" s="257"/>
    </row>
    <row r="2980" spans="1:23" s="256" customFormat="1" ht="12.75">
      <c r="A2980" s="257"/>
      <c r="B2980" s="260"/>
      <c r="F2980" s="269"/>
      <c r="N2980" s="257"/>
      <c r="W2980" s="257"/>
    </row>
    <row r="2981" spans="1:23" s="256" customFormat="1" ht="12.75">
      <c r="A2981" s="257"/>
      <c r="B2981" s="260"/>
      <c r="F2981" s="269"/>
      <c r="N2981" s="257"/>
      <c r="W2981" s="257"/>
    </row>
    <row r="2982" spans="1:23" s="256" customFormat="1" ht="12.75">
      <c r="A2982" s="257"/>
      <c r="B2982" s="260"/>
      <c r="F2982" s="269"/>
      <c r="N2982" s="257"/>
      <c r="W2982" s="257"/>
    </row>
    <row r="2983" spans="1:23" s="256" customFormat="1" ht="12.75">
      <c r="A2983" s="257"/>
      <c r="B2983" s="260"/>
      <c r="F2983" s="269"/>
      <c r="N2983" s="257"/>
      <c r="W2983" s="257"/>
    </row>
    <row r="2984" spans="1:23" s="256" customFormat="1" ht="12.75">
      <c r="A2984" s="257"/>
      <c r="B2984" s="260"/>
      <c r="F2984" s="269"/>
      <c r="N2984" s="257"/>
      <c r="W2984" s="257"/>
    </row>
    <row r="2985" spans="1:23" s="256" customFormat="1" ht="12.75">
      <c r="A2985" s="257"/>
      <c r="B2985" s="260"/>
      <c r="F2985" s="269"/>
      <c r="N2985" s="257"/>
      <c r="W2985" s="257"/>
    </row>
    <row r="2986" spans="1:23" s="256" customFormat="1" ht="12.75">
      <c r="A2986" s="257"/>
      <c r="B2986" s="260"/>
      <c r="F2986" s="269"/>
      <c r="N2986" s="257"/>
      <c r="W2986" s="257"/>
    </row>
    <row r="2987" spans="1:23" s="256" customFormat="1" ht="12.75">
      <c r="A2987" s="257"/>
      <c r="B2987" s="260"/>
      <c r="F2987" s="269"/>
      <c r="N2987" s="257"/>
      <c r="W2987" s="257"/>
    </row>
    <row r="2988" spans="1:23" s="256" customFormat="1" ht="12.75">
      <c r="A2988" s="257"/>
      <c r="B2988" s="260"/>
      <c r="F2988" s="269"/>
      <c r="N2988" s="257"/>
      <c r="W2988" s="257"/>
    </row>
    <row r="2989" spans="1:23" s="256" customFormat="1" ht="12.75">
      <c r="A2989" s="257"/>
      <c r="B2989" s="260"/>
      <c r="F2989" s="269"/>
      <c r="N2989" s="257"/>
      <c r="W2989" s="257"/>
    </row>
    <row r="2990" spans="1:23" s="256" customFormat="1" ht="12.75">
      <c r="A2990" s="257"/>
      <c r="B2990" s="260"/>
      <c r="F2990" s="269"/>
      <c r="N2990" s="257"/>
      <c r="W2990" s="257"/>
    </row>
    <row r="2991" spans="1:23" s="256" customFormat="1" ht="12.75">
      <c r="A2991" s="257"/>
      <c r="B2991" s="260"/>
      <c r="F2991" s="269"/>
      <c r="N2991" s="257"/>
      <c r="W2991" s="257"/>
    </row>
    <row r="2992" spans="1:23" s="256" customFormat="1" ht="12.75">
      <c r="A2992" s="257"/>
      <c r="B2992" s="260"/>
      <c r="F2992" s="269"/>
      <c r="N2992" s="257"/>
      <c r="W2992" s="257"/>
    </row>
    <row r="2993" spans="1:23" s="256" customFormat="1" ht="12.75">
      <c r="A2993" s="257"/>
      <c r="B2993" s="260"/>
      <c r="F2993" s="269"/>
      <c r="N2993" s="257"/>
      <c r="W2993" s="257"/>
    </row>
    <row r="2994" spans="1:23" s="256" customFormat="1" ht="12.75">
      <c r="A2994" s="257"/>
      <c r="B2994" s="260"/>
      <c r="F2994" s="269"/>
      <c r="N2994" s="257"/>
      <c r="W2994" s="257"/>
    </row>
    <row r="2995" spans="1:23" s="256" customFormat="1" ht="12.75">
      <c r="A2995" s="257"/>
      <c r="B2995" s="260"/>
      <c r="F2995" s="269"/>
      <c r="N2995" s="257"/>
      <c r="W2995" s="257"/>
    </row>
    <row r="2996" spans="1:23" s="256" customFormat="1" ht="12.75">
      <c r="A2996" s="257"/>
      <c r="B2996" s="260"/>
      <c r="F2996" s="269"/>
      <c r="N2996" s="257"/>
      <c r="W2996" s="257"/>
    </row>
    <row r="2997" spans="1:23" s="256" customFormat="1" ht="12.75">
      <c r="A2997" s="257"/>
      <c r="B2997" s="260"/>
      <c r="F2997" s="269"/>
      <c r="N2997" s="257"/>
      <c r="W2997" s="257"/>
    </row>
    <row r="2998" spans="1:23" s="256" customFormat="1" ht="12.75">
      <c r="A2998" s="257"/>
      <c r="B2998" s="260"/>
      <c r="F2998" s="269"/>
      <c r="N2998" s="257"/>
      <c r="W2998" s="257"/>
    </row>
    <row r="2999" spans="1:23" s="256" customFormat="1" ht="12.75">
      <c r="A2999" s="257"/>
      <c r="B2999" s="260"/>
      <c r="F2999" s="269"/>
      <c r="N2999" s="257"/>
      <c r="W2999" s="257"/>
    </row>
    <row r="3000" spans="1:23" s="256" customFormat="1" ht="12.75">
      <c r="A3000" s="257"/>
      <c r="B3000" s="260"/>
      <c r="F3000" s="269"/>
      <c r="N3000" s="257"/>
      <c r="W3000" s="257"/>
    </row>
    <row r="3001" spans="1:23" s="256" customFormat="1" ht="12.75">
      <c r="A3001" s="257"/>
      <c r="B3001" s="260"/>
      <c r="F3001" s="269"/>
      <c r="N3001" s="257"/>
      <c r="W3001" s="257"/>
    </row>
    <row r="3002" spans="1:23" s="256" customFormat="1" ht="12.75">
      <c r="A3002" s="257"/>
      <c r="B3002" s="260"/>
      <c r="F3002" s="269"/>
      <c r="N3002" s="257"/>
      <c r="W3002" s="257"/>
    </row>
    <row r="3003" spans="1:23" s="256" customFormat="1" ht="12.75">
      <c r="A3003" s="257"/>
      <c r="B3003" s="260"/>
      <c r="F3003" s="269"/>
      <c r="N3003" s="257"/>
      <c r="W3003" s="257"/>
    </row>
    <row r="3004" spans="1:23" s="256" customFormat="1" ht="12.75">
      <c r="A3004" s="257"/>
      <c r="B3004" s="260"/>
      <c r="F3004" s="269"/>
      <c r="N3004" s="257"/>
      <c r="W3004" s="257"/>
    </row>
    <row r="3005" spans="1:23" s="256" customFormat="1" ht="12.75">
      <c r="A3005" s="257"/>
      <c r="B3005" s="260"/>
      <c r="F3005" s="269"/>
      <c r="N3005" s="257"/>
      <c r="W3005" s="257"/>
    </row>
    <row r="3006" spans="1:23" s="256" customFormat="1" ht="12.75">
      <c r="A3006" s="257"/>
      <c r="B3006" s="260"/>
      <c r="F3006" s="269"/>
      <c r="N3006" s="257"/>
      <c r="W3006" s="257"/>
    </row>
    <row r="3007" spans="1:23" s="256" customFormat="1" ht="12.75">
      <c r="A3007" s="257"/>
      <c r="B3007" s="260"/>
      <c r="F3007" s="269"/>
      <c r="N3007" s="257"/>
      <c r="W3007" s="257"/>
    </row>
    <row r="3008" spans="1:23" s="256" customFormat="1" ht="12.75">
      <c r="A3008" s="257"/>
      <c r="B3008" s="260"/>
      <c r="F3008" s="269"/>
      <c r="N3008" s="257"/>
      <c r="W3008" s="257"/>
    </row>
    <row r="3009" spans="1:23" s="256" customFormat="1" ht="12.75">
      <c r="A3009" s="257"/>
      <c r="B3009" s="260"/>
      <c r="F3009" s="269"/>
      <c r="N3009" s="257"/>
      <c r="W3009" s="257"/>
    </row>
    <row r="3010" spans="1:23" s="256" customFormat="1" ht="12.75">
      <c r="A3010" s="257"/>
      <c r="B3010" s="260"/>
      <c r="F3010" s="269"/>
      <c r="N3010" s="257"/>
      <c r="W3010" s="257"/>
    </row>
    <row r="3011" spans="1:23" s="256" customFormat="1" ht="12.75">
      <c r="A3011" s="257"/>
      <c r="B3011" s="260"/>
      <c r="F3011" s="269"/>
      <c r="N3011" s="257"/>
      <c r="W3011" s="257"/>
    </row>
    <row r="3012" spans="1:23" s="256" customFormat="1" ht="12.75">
      <c r="A3012" s="257"/>
      <c r="B3012" s="260"/>
      <c r="F3012" s="269"/>
      <c r="N3012" s="257"/>
      <c r="W3012" s="257"/>
    </row>
    <row r="3013" spans="1:23" s="256" customFormat="1" ht="12.75">
      <c r="A3013" s="257"/>
      <c r="B3013" s="260"/>
      <c r="F3013" s="269"/>
      <c r="N3013" s="257"/>
      <c r="W3013" s="257"/>
    </row>
    <row r="3014" spans="1:23" s="256" customFormat="1" ht="12.75">
      <c r="A3014" s="257"/>
      <c r="B3014" s="260"/>
      <c r="F3014" s="269"/>
      <c r="N3014" s="257"/>
      <c r="W3014" s="257"/>
    </row>
    <row r="3015" spans="1:23" s="256" customFormat="1" ht="12.75">
      <c r="A3015" s="257"/>
      <c r="B3015" s="260"/>
      <c r="F3015" s="269"/>
      <c r="N3015" s="257"/>
      <c r="W3015" s="257"/>
    </row>
    <row r="3016" spans="1:23" s="256" customFormat="1" ht="12.75">
      <c r="A3016" s="257"/>
      <c r="B3016" s="260"/>
      <c r="F3016" s="269"/>
      <c r="N3016" s="257"/>
      <c r="W3016" s="257"/>
    </row>
    <row r="3017" spans="1:23" s="256" customFormat="1" ht="12.75">
      <c r="A3017" s="257"/>
      <c r="B3017" s="260"/>
      <c r="F3017" s="269"/>
      <c r="N3017" s="257"/>
      <c r="W3017" s="257"/>
    </row>
    <row r="3018" spans="1:23" s="256" customFormat="1" ht="12.75">
      <c r="A3018" s="257"/>
      <c r="B3018" s="260"/>
      <c r="F3018" s="269"/>
      <c r="N3018" s="257"/>
      <c r="W3018" s="257"/>
    </row>
    <row r="3019" spans="1:23" s="256" customFormat="1" ht="12.75">
      <c r="A3019" s="257"/>
      <c r="B3019" s="260"/>
      <c r="F3019" s="269"/>
      <c r="N3019" s="257"/>
      <c r="W3019" s="257"/>
    </row>
    <row r="3020" spans="1:23" s="256" customFormat="1" ht="12.75">
      <c r="A3020" s="257"/>
      <c r="B3020" s="260"/>
      <c r="F3020" s="269"/>
      <c r="N3020" s="257"/>
      <c r="W3020" s="257"/>
    </row>
    <row r="3021" spans="1:23" s="256" customFormat="1" ht="12.75">
      <c r="A3021" s="257"/>
      <c r="B3021" s="260"/>
      <c r="F3021" s="269"/>
      <c r="N3021" s="257"/>
      <c r="W3021" s="257"/>
    </row>
    <row r="3022" spans="1:23" s="256" customFormat="1" ht="12.75">
      <c r="A3022" s="257"/>
      <c r="B3022" s="260"/>
      <c r="F3022" s="269"/>
      <c r="N3022" s="257"/>
      <c r="W3022" s="257"/>
    </row>
    <row r="3023" spans="1:23" s="256" customFormat="1" ht="12.75">
      <c r="A3023" s="257"/>
      <c r="B3023" s="260"/>
      <c r="F3023" s="269"/>
      <c r="N3023" s="257"/>
      <c r="W3023" s="257"/>
    </row>
    <row r="3024" spans="1:23" s="256" customFormat="1" ht="12.75">
      <c r="A3024" s="257"/>
      <c r="B3024" s="260"/>
      <c r="F3024" s="269"/>
      <c r="N3024" s="257"/>
      <c r="W3024" s="257"/>
    </row>
    <row r="3025" spans="1:23" s="256" customFormat="1" ht="12.75">
      <c r="A3025" s="257"/>
      <c r="B3025" s="260"/>
      <c r="F3025" s="269"/>
      <c r="N3025" s="257"/>
      <c r="W3025" s="257"/>
    </row>
    <row r="3026" spans="1:23" s="256" customFormat="1" ht="12.75">
      <c r="A3026" s="257"/>
      <c r="B3026" s="260"/>
      <c r="F3026" s="269"/>
      <c r="N3026" s="257"/>
      <c r="W3026" s="257"/>
    </row>
    <row r="3027" spans="1:23" s="256" customFormat="1" ht="12.75">
      <c r="A3027" s="257"/>
      <c r="B3027" s="260"/>
      <c r="F3027" s="269"/>
      <c r="N3027" s="257"/>
      <c r="W3027" s="257"/>
    </row>
    <row r="3028" spans="1:23" s="256" customFormat="1" ht="12.75">
      <c r="A3028" s="257"/>
      <c r="B3028" s="260"/>
      <c r="F3028" s="269"/>
      <c r="N3028" s="257"/>
      <c r="W3028" s="257"/>
    </row>
    <row r="3029" spans="1:23" s="256" customFormat="1" ht="12.75">
      <c r="A3029" s="257"/>
      <c r="B3029" s="260"/>
      <c r="F3029" s="269"/>
      <c r="N3029" s="257"/>
      <c r="W3029" s="257"/>
    </row>
    <row r="3030" spans="1:23" s="256" customFormat="1" ht="12.75">
      <c r="A3030" s="257"/>
      <c r="B3030" s="260"/>
      <c r="F3030" s="269"/>
      <c r="N3030" s="257"/>
      <c r="W3030" s="257"/>
    </row>
    <row r="3031" spans="1:23" s="256" customFormat="1" ht="12.75">
      <c r="A3031" s="257"/>
      <c r="B3031" s="260"/>
      <c r="F3031" s="269"/>
      <c r="N3031" s="257"/>
      <c r="W3031" s="257"/>
    </row>
    <row r="3032" spans="1:23" s="256" customFormat="1" ht="12.75">
      <c r="A3032" s="257"/>
      <c r="B3032" s="260"/>
      <c r="F3032" s="269"/>
      <c r="N3032" s="257"/>
      <c r="W3032" s="257"/>
    </row>
    <row r="3033" spans="1:23" s="256" customFormat="1" ht="12.75">
      <c r="A3033" s="257"/>
      <c r="B3033" s="260"/>
      <c r="F3033" s="269"/>
      <c r="N3033" s="257"/>
      <c r="W3033" s="257"/>
    </row>
    <row r="3034" spans="1:23" s="256" customFormat="1" ht="12.75">
      <c r="A3034" s="257"/>
      <c r="B3034" s="260"/>
      <c r="F3034" s="269"/>
      <c r="N3034" s="257"/>
      <c r="W3034" s="257"/>
    </row>
    <row r="3035" spans="1:23" s="256" customFormat="1" ht="12.75">
      <c r="A3035" s="257"/>
      <c r="B3035" s="260"/>
      <c r="F3035" s="269"/>
      <c r="N3035" s="257"/>
      <c r="W3035" s="257"/>
    </row>
    <row r="3036" spans="1:23" s="256" customFormat="1" ht="12.75">
      <c r="A3036" s="257"/>
      <c r="B3036" s="260"/>
      <c r="F3036" s="269"/>
      <c r="N3036" s="257"/>
      <c r="W3036" s="257"/>
    </row>
    <row r="3037" spans="1:23" s="256" customFormat="1" ht="12.75">
      <c r="A3037" s="257"/>
      <c r="B3037" s="260"/>
      <c r="F3037" s="269"/>
      <c r="N3037" s="257"/>
      <c r="W3037" s="257"/>
    </row>
    <row r="3038" spans="1:23" s="256" customFormat="1" ht="12.75">
      <c r="A3038" s="257"/>
      <c r="B3038" s="260"/>
      <c r="F3038" s="269"/>
      <c r="N3038" s="257"/>
      <c r="W3038" s="257"/>
    </row>
    <row r="3039" spans="1:23" s="256" customFormat="1" ht="12.75">
      <c r="A3039" s="257"/>
      <c r="B3039" s="260"/>
      <c r="F3039" s="269"/>
      <c r="N3039" s="257"/>
      <c r="W3039" s="257"/>
    </row>
    <row r="3040" spans="1:23" s="256" customFormat="1" ht="12.75">
      <c r="A3040" s="257"/>
      <c r="B3040" s="260"/>
      <c r="F3040" s="269"/>
      <c r="N3040" s="257"/>
      <c r="W3040" s="257"/>
    </row>
    <row r="3041" spans="1:23" s="256" customFormat="1" ht="12.75">
      <c r="A3041" s="257"/>
      <c r="B3041" s="260"/>
      <c r="F3041" s="269"/>
      <c r="N3041" s="257"/>
      <c r="W3041" s="257"/>
    </row>
    <row r="3042" spans="1:23" s="256" customFormat="1" ht="12.75">
      <c r="A3042" s="257"/>
      <c r="B3042" s="260"/>
      <c r="F3042" s="269"/>
      <c r="N3042" s="257"/>
      <c r="W3042" s="257"/>
    </row>
    <row r="3043" spans="1:23" s="256" customFormat="1" ht="12.75">
      <c r="A3043" s="257"/>
      <c r="B3043" s="260"/>
      <c r="F3043" s="269"/>
      <c r="N3043" s="257"/>
      <c r="W3043" s="257"/>
    </row>
    <row r="3044" spans="1:23" s="256" customFormat="1" ht="12.75">
      <c r="A3044" s="257"/>
      <c r="B3044" s="260"/>
      <c r="F3044" s="269"/>
      <c r="N3044" s="257"/>
      <c r="W3044" s="257"/>
    </row>
    <row r="3045" spans="1:23" s="256" customFormat="1" ht="12.75">
      <c r="A3045" s="257"/>
      <c r="B3045" s="260"/>
      <c r="F3045" s="269"/>
      <c r="N3045" s="257"/>
      <c r="W3045" s="257"/>
    </row>
    <row r="3046" spans="1:23" s="256" customFormat="1" ht="12.75">
      <c r="A3046" s="257"/>
      <c r="B3046" s="260"/>
      <c r="F3046" s="269"/>
      <c r="N3046" s="257"/>
      <c r="W3046" s="257"/>
    </row>
    <row r="3047" spans="1:23" s="256" customFormat="1" ht="12.75">
      <c r="A3047" s="257"/>
      <c r="B3047" s="260"/>
      <c r="F3047" s="269"/>
      <c r="N3047" s="257"/>
      <c r="W3047" s="257"/>
    </row>
    <row r="3048" spans="1:23" s="256" customFormat="1" ht="12.75">
      <c r="A3048" s="257"/>
      <c r="B3048" s="260"/>
      <c r="F3048" s="269"/>
      <c r="N3048" s="257"/>
      <c r="W3048" s="257"/>
    </row>
    <row r="3049" spans="1:23" s="256" customFormat="1" ht="12.75">
      <c r="A3049" s="257"/>
      <c r="B3049" s="260"/>
      <c r="F3049" s="269"/>
      <c r="N3049" s="257"/>
      <c r="W3049" s="257"/>
    </row>
    <row r="3050" spans="1:23" s="256" customFormat="1" ht="12.75">
      <c r="A3050" s="257"/>
      <c r="B3050" s="260"/>
      <c r="F3050" s="269"/>
      <c r="N3050" s="257"/>
      <c r="W3050" s="257"/>
    </row>
    <row r="3051" spans="1:23" s="256" customFormat="1" ht="12.75">
      <c r="A3051" s="257"/>
      <c r="B3051" s="260"/>
      <c r="F3051" s="269"/>
      <c r="N3051" s="257"/>
      <c r="W3051" s="257"/>
    </row>
    <row r="3052" spans="1:23" s="256" customFormat="1" ht="12.75">
      <c r="A3052" s="257"/>
      <c r="B3052" s="260"/>
      <c r="F3052" s="269"/>
      <c r="N3052" s="257"/>
      <c r="W3052" s="257"/>
    </row>
    <row r="3053" spans="1:23" s="256" customFormat="1" ht="12.75">
      <c r="A3053" s="257"/>
      <c r="B3053" s="260"/>
      <c r="F3053" s="269"/>
      <c r="N3053" s="257"/>
      <c r="W3053" s="257"/>
    </row>
    <row r="3054" spans="1:23" s="256" customFormat="1" ht="12.75">
      <c r="A3054" s="257"/>
      <c r="B3054" s="260"/>
      <c r="F3054" s="269"/>
      <c r="N3054" s="257"/>
      <c r="W3054" s="257"/>
    </row>
    <row r="3055" spans="1:23" s="256" customFormat="1" ht="12.75">
      <c r="A3055" s="257"/>
      <c r="B3055" s="260"/>
      <c r="F3055" s="269"/>
      <c r="N3055" s="257"/>
      <c r="W3055" s="257"/>
    </row>
    <row r="3056" spans="1:23" s="256" customFormat="1" ht="12.75">
      <c r="A3056" s="257"/>
      <c r="B3056" s="260"/>
      <c r="F3056" s="269"/>
      <c r="N3056" s="257"/>
      <c r="W3056" s="257"/>
    </row>
    <row r="3057" spans="1:23" s="256" customFormat="1" ht="12.75">
      <c r="A3057" s="257"/>
      <c r="B3057" s="260"/>
      <c r="F3057" s="269"/>
      <c r="N3057" s="257"/>
      <c r="W3057" s="257"/>
    </row>
    <row r="3058" spans="1:23" s="256" customFormat="1" ht="12.75">
      <c r="A3058" s="257"/>
      <c r="B3058" s="260"/>
      <c r="F3058" s="269"/>
      <c r="N3058" s="257"/>
      <c r="W3058" s="257"/>
    </row>
    <row r="3059" spans="1:23" s="256" customFormat="1" ht="12.75">
      <c r="A3059" s="257"/>
      <c r="B3059" s="260"/>
      <c r="F3059" s="269"/>
      <c r="N3059" s="257"/>
      <c r="W3059" s="257"/>
    </row>
    <row r="3060" spans="1:23" s="256" customFormat="1" ht="12.75">
      <c r="A3060" s="257"/>
      <c r="B3060" s="260"/>
      <c r="F3060" s="269"/>
      <c r="N3060" s="257"/>
      <c r="W3060" s="257"/>
    </row>
    <row r="3061" spans="1:23" s="256" customFormat="1" ht="12.75">
      <c r="A3061" s="257"/>
      <c r="B3061" s="260"/>
      <c r="F3061" s="269"/>
      <c r="N3061" s="257"/>
      <c r="W3061" s="257"/>
    </row>
    <row r="3062" spans="1:23" s="256" customFormat="1" ht="12.75">
      <c r="A3062" s="257"/>
      <c r="B3062" s="260"/>
      <c r="F3062" s="269"/>
      <c r="N3062" s="257"/>
      <c r="W3062" s="257"/>
    </row>
    <row r="3063" spans="1:23" s="256" customFormat="1" ht="12.75">
      <c r="A3063" s="257"/>
      <c r="B3063" s="260"/>
      <c r="F3063" s="269"/>
      <c r="N3063" s="257"/>
      <c r="W3063" s="257"/>
    </row>
    <row r="3064" spans="1:23" s="256" customFormat="1" ht="12.75">
      <c r="A3064" s="257"/>
      <c r="B3064" s="260"/>
      <c r="F3064" s="269"/>
      <c r="N3064" s="257"/>
      <c r="W3064" s="257"/>
    </row>
    <row r="3065" spans="1:23" s="256" customFormat="1" ht="12.75">
      <c r="A3065" s="257"/>
      <c r="B3065" s="260"/>
      <c r="F3065" s="269"/>
      <c r="N3065" s="257"/>
      <c r="W3065" s="257"/>
    </row>
    <row r="3066" spans="1:23" s="256" customFormat="1" ht="12.75">
      <c r="A3066" s="257"/>
      <c r="B3066" s="260"/>
      <c r="F3066" s="269"/>
      <c r="N3066" s="257"/>
      <c r="W3066" s="257"/>
    </row>
    <row r="3067" spans="1:23" s="256" customFormat="1" ht="12.75">
      <c r="A3067" s="257"/>
      <c r="B3067" s="260"/>
      <c r="F3067" s="269"/>
      <c r="N3067" s="257"/>
      <c r="W3067" s="257"/>
    </row>
    <row r="3068" spans="1:23" s="256" customFormat="1" ht="12.75">
      <c r="A3068" s="257"/>
      <c r="B3068" s="260"/>
      <c r="F3068" s="269"/>
      <c r="N3068" s="257"/>
      <c r="W3068" s="257"/>
    </row>
    <row r="3069" spans="1:23" s="256" customFormat="1" ht="12.75">
      <c r="A3069" s="257"/>
      <c r="B3069" s="260"/>
      <c r="F3069" s="269"/>
      <c r="N3069" s="257"/>
      <c r="W3069" s="257"/>
    </row>
    <row r="3070" spans="1:23" s="256" customFormat="1" ht="12.75">
      <c r="A3070" s="257"/>
      <c r="B3070" s="260"/>
      <c r="F3070" s="269"/>
      <c r="N3070" s="257"/>
      <c r="W3070" s="257"/>
    </row>
    <row r="3071" spans="1:23" s="256" customFormat="1" ht="12.75">
      <c r="A3071" s="257"/>
      <c r="B3071" s="260"/>
      <c r="F3071" s="269"/>
      <c r="N3071" s="257"/>
      <c r="W3071" s="257"/>
    </row>
    <row r="3072" spans="1:23" s="256" customFormat="1" ht="12.75">
      <c r="A3072" s="257"/>
      <c r="B3072" s="260"/>
      <c r="F3072" s="269"/>
      <c r="N3072" s="257"/>
      <c r="W3072" s="257"/>
    </row>
    <row r="3073" spans="1:23" s="256" customFormat="1" ht="12.75">
      <c r="A3073" s="257"/>
      <c r="B3073" s="260"/>
      <c r="F3073" s="269"/>
      <c r="N3073" s="257"/>
      <c r="W3073" s="257"/>
    </row>
    <row r="3074" spans="1:23" s="256" customFormat="1" ht="12.75">
      <c r="A3074" s="257"/>
      <c r="B3074" s="260"/>
      <c r="F3074" s="269"/>
      <c r="N3074" s="257"/>
      <c r="W3074" s="257"/>
    </row>
    <row r="3075" spans="1:23" s="256" customFormat="1" ht="12.75">
      <c r="A3075" s="257"/>
      <c r="B3075" s="260"/>
      <c r="F3075" s="269"/>
      <c r="N3075" s="257"/>
      <c r="W3075" s="257"/>
    </row>
    <row r="3076" spans="1:23" s="256" customFormat="1" ht="12.75">
      <c r="A3076" s="257"/>
      <c r="B3076" s="260"/>
      <c r="F3076" s="269"/>
      <c r="N3076" s="257"/>
      <c r="W3076" s="257"/>
    </row>
    <row r="3077" spans="1:23" s="256" customFormat="1" ht="12.75">
      <c r="A3077" s="257"/>
      <c r="B3077" s="260"/>
      <c r="F3077" s="269"/>
      <c r="N3077" s="257"/>
      <c r="W3077" s="257"/>
    </row>
    <row r="3078" spans="1:23" s="256" customFormat="1" ht="12.75">
      <c r="A3078" s="257"/>
      <c r="B3078" s="260"/>
      <c r="F3078" s="269"/>
      <c r="N3078" s="257"/>
      <c r="W3078" s="257"/>
    </row>
    <row r="3079" spans="1:23" s="256" customFormat="1" ht="12.75">
      <c r="A3079" s="257"/>
      <c r="B3079" s="260"/>
      <c r="F3079" s="269"/>
      <c r="N3079" s="257"/>
      <c r="W3079" s="257"/>
    </row>
    <row r="3080" spans="1:23" s="256" customFormat="1" ht="12.75">
      <c r="A3080" s="257"/>
      <c r="B3080" s="260"/>
      <c r="F3080" s="269"/>
      <c r="N3080" s="257"/>
      <c r="W3080" s="257"/>
    </row>
    <row r="3081" spans="1:23" s="256" customFormat="1" ht="12.75">
      <c r="A3081" s="257"/>
      <c r="B3081" s="260"/>
      <c r="F3081" s="269"/>
      <c r="N3081" s="257"/>
      <c r="W3081" s="257"/>
    </row>
    <row r="3082" spans="1:23" s="256" customFormat="1" ht="12.75">
      <c r="A3082" s="257"/>
      <c r="B3082" s="260"/>
      <c r="F3082" s="269"/>
      <c r="N3082" s="257"/>
      <c r="W3082" s="257"/>
    </row>
    <row r="3083" spans="1:23" s="256" customFormat="1" ht="12.75">
      <c r="A3083" s="257"/>
      <c r="B3083" s="260"/>
      <c r="F3083" s="269"/>
      <c r="N3083" s="257"/>
      <c r="W3083" s="257"/>
    </row>
    <row r="3084" spans="1:23" s="256" customFormat="1" ht="12.75">
      <c r="A3084" s="257"/>
      <c r="B3084" s="260"/>
      <c r="F3084" s="269"/>
      <c r="N3084" s="257"/>
      <c r="W3084" s="257"/>
    </row>
    <row r="3085" spans="1:23" s="256" customFormat="1" ht="12.75">
      <c r="A3085" s="257"/>
      <c r="B3085" s="260"/>
      <c r="F3085" s="269"/>
      <c r="N3085" s="257"/>
      <c r="W3085" s="257"/>
    </row>
    <row r="3086" spans="1:23" s="256" customFormat="1" ht="12.75">
      <c r="A3086" s="257"/>
      <c r="B3086" s="260"/>
      <c r="F3086" s="269"/>
      <c r="N3086" s="257"/>
      <c r="W3086" s="257"/>
    </row>
    <row r="3087" spans="1:23" s="256" customFormat="1" ht="12.75">
      <c r="A3087" s="257"/>
      <c r="B3087" s="260"/>
      <c r="F3087" s="269"/>
      <c r="N3087" s="257"/>
      <c r="W3087" s="257"/>
    </row>
    <row r="3088" spans="1:23" s="256" customFormat="1" ht="12.75">
      <c r="A3088" s="257"/>
      <c r="B3088" s="260"/>
      <c r="F3088" s="269"/>
      <c r="N3088" s="257"/>
      <c r="W3088" s="257"/>
    </row>
    <row r="3089" spans="1:23" s="256" customFormat="1" ht="12.75">
      <c r="A3089" s="257"/>
      <c r="B3089" s="260"/>
      <c r="F3089" s="269"/>
      <c r="N3089" s="257"/>
      <c r="W3089" s="257"/>
    </row>
    <row r="3090" spans="1:23" s="256" customFormat="1" ht="12.75">
      <c r="A3090" s="257"/>
      <c r="B3090" s="260"/>
      <c r="F3090" s="269"/>
      <c r="N3090" s="257"/>
      <c r="W3090" s="257"/>
    </row>
    <row r="3091" spans="1:23" s="256" customFormat="1" ht="12.75">
      <c r="A3091" s="257"/>
      <c r="B3091" s="260"/>
      <c r="F3091" s="269"/>
      <c r="N3091" s="257"/>
      <c r="W3091" s="257"/>
    </row>
    <row r="3092" spans="1:23" s="256" customFormat="1" ht="12.75">
      <c r="A3092" s="257"/>
      <c r="B3092" s="260"/>
      <c r="F3092" s="269"/>
      <c r="N3092" s="257"/>
      <c r="W3092" s="257"/>
    </row>
    <row r="3093" spans="1:23" s="256" customFormat="1" ht="12.75">
      <c r="A3093" s="257"/>
      <c r="B3093" s="260"/>
      <c r="F3093" s="269"/>
      <c r="N3093" s="257"/>
      <c r="W3093" s="257"/>
    </row>
    <row r="3094" spans="1:23" s="256" customFormat="1" ht="12.75">
      <c r="A3094" s="257"/>
      <c r="B3094" s="260"/>
      <c r="F3094" s="269"/>
      <c r="N3094" s="257"/>
      <c r="W3094" s="257"/>
    </row>
    <row r="3095" spans="1:23" s="256" customFormat="1" ht="12.75">
      <c r="A3095" s="257"/>
      <c r="B3095" s="260"/>
      <c r="F3095" s="269"/>
      <c r="N3095" s="257"/>
      <c r="W3095" s="257"/>
    </row>
    <row r="3096" spans="1:23" s="256" customFormat="1" ht="12.75">
      <c r="A3096" s="257"/>
      <c r="B3096" s="260"/>
      <c r="F3096" s="269"/>
      <c r="N3096" s="257"/>
      <c r="W3096" s="257"/>
    </row>
    <row r="3097" spans="1:23" s="256" customFormat="1" ht="12.75">
      <c r="A3097" s="257"/>
      <c r="B3097" s="260"/>
      <c r="F3097" s="269"/>
      <c r="N3097" s="257"/>
      <c r="W3097" s="257"/>
    </row>
    <row r="3098" spans="1:23" s="256" customFormat="1" ht="12.75">
      <c r="A3098" s="257"/>
      <c r="B3098" s="260"/>
      <c r="F3098" s="269"/>
      <c r="N3098" s="257"/>
      <c r="W3098" s="257"/>
    </row>
    <row r="3099" spans="1:23" s="256" customFormat="1" ht="12.75">
      <c r="A3099" s="257"/>
      <c r="B3099" s="260"/>
      <c r="F3099" s="269"/>
      <c r="N3099" s="257"/>
      <c r="W3099" s="257"/>
    </row>
    <row r="3100" spans="1:23" s="256" customFormat="1" ht="12.75">
      <c r="A3100" s="257"/>
      <c r="B3100" s="260"/>
      <c r="F3100" s="269"/>
      <c r="N3100" s="257"/>
      <c r="W3100" s="257"/>
    </row>
    <row r="3101" spans="1:23" s="256" customFormat="1" ht="12.75">
      <c r="A3101" s="257"/>
      <c r="B3101" s="260"/>
      <c r="F3101" s="269"/>
      <c r="N3101" s="257"/>
      <c r="W3101" s="257"/>
    </row>
    <row r="3102" spans="1:23" s="256" customFormat="1" ht="12.75">
      <c r="A3102" s="257"/>
      <c r="B3102" s="260"/>
      <c r="F3102" s="269"/>
      <c r="N3102" s="257"/>
      <c r="W3102" s="257"/>
    </row>
    <row r="3103" spans="1:23" s="256" customFormat="1" ht="12.75">
      <c r="A3103" s="257"/>
      <c r="B3103" s="260"/>
      <c r="F3103" s="269"/>
      <c r="N3103" s="257"/>
      <c r="W3103" s="257"/>
    </row>
    <row r="3104" spans="1:23" s="256" customFormat="1" ht="12.75">
      <c r="A3104" s="257"/>
      <c r="B3104" s="260"/>
      <c r="F3104" s="269"/>
      <c r="N3104" s="257"/>
      <c r="W3104" s="257"/>
    </row>
    <row r="3105" spans="1:23" s="256" customFormat="1" ht="12.75">
      <c r="A3105" s="257"/>
      <c r="B3105" s="260"/>
      <c r="F3105" s="269"/>
      <c r="N3105" s="257"/>
      <c r="W3105" s="257"/>
    </row>
    <row r="3106" spans="1:23" s="256" customFormat="1" ht="12.75">
      <c r="A3106" s="257"/>
      <c r="B3106" s="260"/>
      <c r="F3106" s="269"/>
      <c r="N3106" s="257"/>
      <c r="W3106" s="257"/>
    </row>
    <row r="3107" spans="1:23" s="256" customFormat="1" ht="12.75">
      <c r="A3107" s="257"/>
      <c r="B3107" s="260"/>
      <c r="F3107" s="269"/>
      <c r="N3107" s="257"/>
      <c r="W3107" s="257"/>
    </row>
    <row r="3108" spans="1:23" s="256" customFormat="1" ht="12.75">
      <c r="A3108" s="257"/>
      <c r="B3108" s="260"/>
      <c r="F3108" s="269"/>
      <c r="N3108" s="257"/>
      <c r="W3108" s="257"/>
    </row>
    <row r="3109" spans="1:23" s="256" customFormat="1" ht="12.75">
      <c r="A3109" s="257"/>
      <c r="B3109" s="260"/>
      <c r="F3109" s="269"/>
      <c r="N3109" s="257"/>
      <c r="W3109" s="257"/>
    </row>
    <row r="3110" spans="1:23" s="256" customFormat="1" ht="12.75">
      <c r="A3110" s="257"/>
      <c r="B3110" s="260"/>
      <c r="F3110" s="269"/>
      <c r="N3110" s="257"/>
      <c r="W3110" s="257"/>
    </row>
    <row r="3111" spans="1:23" s="256" customFormat="1" ht="12.75">
      <c r="A3111" s="257"/>
      <c r="B3111" s="260"/>
      <c r="F3111" s="269"/>
      <c r="N3111" s="257"/>
      <c r="W3111" s="257"/>
    </row>
    <row r="3112" spans="1:23" s="256" customFormat="1" ht="12.75">
      <c r="A3112" s="257"/>
      <c r="B3112" s="260"/>
      <c r="F3112" s="269"/>
      <c r="N3112" s="257"/>
      <c r="W3112" s="257"/>
    </row>
    <row r="3113" spans="1:23" s="256" customFormat="1" ht="12.75">
      <c r="A3113" s="257"/>
      <c r="B3113" s="260"/>
      <c r="F3113" s="269"/>
      <c r="N3113" s="257"/>
      <c r="W3113" s="257"/>
    </row>
    <row r="3114" spans="1:23" s="256" customFormat="1" ht="12.75">
      <c r="A3114" s="257"/>
      <c r="B3114" s="260"/>
      <c r="F3114" s="269"/>
      <c r="N3114" s="257"/>
      <c r="W3114" s="257"/>
    </row>
    <row r="3115" spans="1:23" s="256" customFormat="1" ht="12.75">
      <c r="A3115" s="257"/>
      <c r="B3115" s="260"/>
      <c r="F3115" s="269"/>
      <c r="N3115" s="257"/>
      <c r="W3115" s="257"/>
    </row>
    <row r="3116" spans="1:23" s="256" customFormat="1" ht="12.75">
      <c r="A3116" s="257"/>
      <c r="B3116" s="260"/>
      <c r="F3116" s="269"/>
      <c r="N3116" s="257"/>
      <c r="W3116" s="257"/>
    </row>
    <row r="3117" spans="1:23" s="256" customFormat="1" ht="12.75">
      <c r="A3117" s="257"/>
      <c r="B3117" s="260"/>
      <c r="F3117" s="269"/>
      <c r="N3117" s="257"/>
      <c r="W3117" s="257"/>
    </row>
    <row r="3118" spans="1:23" s="256" customFormat="1" ht="12.75">
      <c r="A3118" s="257"/>
      <c r="B3118" s="260"/>
      <c r="F3118" s="269"/>
      <c r="N3118" s="257"/>
      <c r="W3118" s="257"/>
    </row>
    <row r="3119" spans="1:23" s="256" customFormat="1" ht="12.75">
      <c r="A3119" s="257"/>
      <c r="B3119" s="260"/>
      <c r="F3119" s="269"/>
      <c r="N3119" s="257"/>
      <c r="W3119" s="257"/>
    </row>
    <row r="3120" spans="1:23" s="256" customFormat="1" ht="12.75">
      <c r="A3120" s="257"/>
      <c r="B3120" s="260"/>
      <c r="F3120" s="269"/>
      <c r="N3120" s="257"/>
      <c r="W3120" s="257"/>
    </row>
    <row r="3121" spans="1:23" s="256" customFormat="1" ht="12.75">
      <c r="A3121" s="257"/>
      <c r="B3121" s="260"/>
      <c r="F3121" s="269"/>
      <c r="N3121" s="257"/>
      <c r="W3121" s="257"/>
    </row>
    <row r="3122" spans="1:23" s="256" customFormat="1" ht="12.75">
      <c r="A3122" s="257"/>
      <c r="B3122" s="260"/>
      <c r="F3122" s="269"/>
      <c r="N3122" s="257"/>
      <c r="W3122" s="257"/>
    </row>
    <row r="3123" spans="1:23" s="256" customFormat="1" ht="12.75">
      <c r="A3123" s="257"/>
      <c r="B3123" s="260"/>
      <c r="F3123" s="269"/>
      <c r="N3123" s="257"/>
      <c r="W3123" s="257"/>
    </row>
    <row r="3124" spans="1:23" s="256" customFormat="1" ht="12.75">
      <c r="A3124" s="257"/>
      <c r="B3124" s="260"/>
      <c r="F3124" s="269"/>
      <c r="N3124" s="257"/>
      <c r="W3124" s="257"/>
    </row>
    <row r="3125" spans="1:23" s="256" customFormat="1" ht="12.75">
      <c r="A3125" s="257"/>
      <c r="B3125" s="260"/>
      <c r="F3125" s="269"/>
      <c r="N3125" s="257"/>
      <c r="W3125" s="257"/>
    </row>
    <row r="3126" spans="1:23" s="256" customFormat="1" ht="12.75">
      <c r="A3126" s="257"/>
      <c r="B3126" s="260"/>
      <c r="F3126" s="269"/>
      <c r="N3126" s="257"/>
      <c r="W3126" s="257"/>
    </row>
    <row r="3127" spans="1:23" s="256" customFormat="1" ht="12.75">
      <c r="A3127" s="257"/>
      <c r="B3127" s="260"/>
      <c r="F3127" s="269"/>
      <c r="N3127" s="257"/>
      <c r="W3127" s="257"/>
    </row>
    <row r="3128" spans="1:23" s="256" customFormat="1" ht="12.75">
      <c r="A3128" s="257"/>
      <c r="B3128" s="260"/>
      <c r="F3128" s="269"/>
      <c r="N3128" s="257"/>
      <c r="W3128" s="257"/>
    </row>
    <row r="3129" spans="1:23" s="256" customFormat="1" ht="12.75">
      <c r="A3129" s="257"/>
      <c r="B3129" s="260"/>
      <c r="F3129" s="269"/>
      <c r="N3129" s="257"/>
      <c r="W3129" s="257"/>
    </row>
    <row r="3130" spans="1:23" s="256" customFormat="1" ht="12.75">
      <c r="A3130" s="257"/>
      <c r="B3130" s="260"/>
      <c r="F3130" s="269"/>
      <c r="N3130" s="257"/>
      <c r="W3130" s="257"/>
    </row>
    <row r="3131" spans="1:23" s="256" customFormat="1" ht="12.75">
      <c r="A3131" s="257"/>
      <c r="B3131" s="260"/>
      <c r="F3131" s="269"/>
      <c r="N3131" s="257"/>
      <c r="W3131" s="257"/>
    </row>
    <row r="3132" spans="1:23" s="256" customFormat="1" ht="12.75">
      <c r="A3132" s="257"/>
      <c r="B3132" s="260"/>
      <c r="F3132" s="269"/>
      <c r="N3132" s="257"/>
      <c r="W3132" s="257"/>
    </row>
    <row r="3133" spans="1:23" s="256" customFormat="1" ht="12.75">
      <c r="A3133" s="257"/>
      <c r="B3133" s="260"/>
      <c r="F3133" s="269"/>
      <c r="N3133" s="257"/>
      <c r="W3133" s="257"/>
    </row>
    <row r="3134" spans="1:23" s="256" customFormat="1" ht="12.75">
      <c r="A3134" s="257"/>
      <c r="B3134" s="260"/>
      <c r="F3134" s="269"/>
      <c r="N3134" s="257"/>
      <c r="W3134" s="257"/>
    </row>
    <row r="3135" spans="1:23" s="256" customFormat="1" ht="12.75">
      <c r="A3135" s="257"/>
      <c r="B3135" s="260"/>
      <c r="F3135" s="269"/>
      <c r="N3135" s="257"/>
      <c r="W3135" s="257"/>
    </row>
    <row r="3136" spans="1:23" s="256" customFormat="1" ht="12.75">
      <c r="A3136" s="257"/>
      <c r="B3136" s="260"/>
      <c r="F3136" s="269"/>
      <c r="N3136" s="257"/>
      <c r="W3136" s="257"/>
    </row>
    <row r="3137" spans="1:23" s="256" customFormat="1" ht="12.75">
      <c r="A3137" s="257"/>
      <c r="B3137" s="260"/>
      <c r="F3137" s="269"/>
      <c r="N3137" s="257"/>
      <c r="W3137" s="257"/>
    </row>
    <row r="3138" spans="1:23" s="256" customFormat="1" ht="12.75">
      <c r="A3138" s="257"/>
      <c r="B3138" s="260"/>
      <c r="F3138" s="269"/>
      <c r="N3138" s="257"/>
      <c r="W3138" s="257"/>
    </row>
    <row r="3139" spans="1:23" s="256" customFormat="1" ht="12.75">
      <c r="A3139" s="257"/>
      <c r="B3139" s="260"/>
      <c r="F3139" s="269"/>
      <c r="N3139" s="257"/>
      <c r="W3139" s="257"/>
    </row>
    <row r="3140" spans="1:23" s="256" customFormat="1" ht="12.75">
      <c r="A3140" s="257"/>
      <c r="B3140" s="260"/>
      <c r="F3140" s="269"/>
      <c r="N3140" s="257"/>
      <c r="W3140" s="257"/>
    </row>
    <row r="3141" spans="1:23" s="256" customFormat="1" ht="12.75">
      <c r="A3141" s="257"/>
      <c r="B3141" s="260"/>
      <c r="F3141" s="269"/>
      <c r="N3141" s="257"/>
      <c r="W3141" s="257"/>
    </row>
    <row r="3142" spans="1:23" s="256" customFormat="1" ht="12.75">
      <c r="A3142" s="257"/>
      <c r="B3142" s="260"/>
      <c r="F3142" s="269"/>
      <c r="N3142" s="257"/>
      <c r="W3142" s="257"/>
    </row>
    <row r="3143" spans="1:23" s="256" customFormat="1" ht="12.75">
      <c r="A3143" s="257"/>
      <c r="B3143" s="260"/>
      <c r="F3143" s="269"/>
      <c r="N3143" s="257"/>
      <c r="W3143" s="257"/>
    </row>
    <row r="3144" spans="1:23" s="256" customFormat="1" ht="12.75">
      <c r="A3144" s="257"/>
      <c r="B3144" s="260"/>
      <c r="F3144" s="269"/>
      <c r="N3144" s="257"/>
      <c r="W3144" s="257"/>
    </row>
    <row r="3145" spans="1:23" s="256" customFormat="1" ht="12.75">
      <c r="A3145" s="257"/>
      <c r="B3145" s="260"/>
      <c r="F3145" s="269"/>
      <c r="N3145" s="257"/>
      <c r="W3145" s="257"/>
    </row>
    <row r="3146" spans="1:23" s="256" customFormat="1" ht="12.75">
      <c r="A3146" s="257"/>
      <c r="B3146" s="260"/>
      <c r="F3146" s="269"/>
      <c r="N3146" s="257"/>
      <c r="W3146" s="257"/>
    </row>
    <row r="3147" spans="1:23" s="256" customFormat="1" ht="12.75">
      <c r="A3147" s="257"/>
      <c r="B3147" s="260"/>
      <c r="F3147" s="269"/>
      <c r="N3147" s="257"/>
      <c r="W3147" s="257"/>
    </row>
    <row r="3148" spans="1:23" s="256" customFormat="1" ht="12.75">
      <c r="A3148" s="257"/>
      <c r="B3148" s="260"/>
      <c r="F3148" s="269"/>
      <c r="N3148" s="257"/>
      <c r="W3148" s="257"/>
    </row>
    <row r="3149" spans="1:23" s="256" customFormat="1" ht="12.75">
      <c r="A3149" s="257"/>
      <c r="B3149" s="260"/>
      <c r="F3149" s="269"/>
      <c r="N3149" s="257"/>
      <c r="W3149" s="257"/>
    </row>
    <row r="3150" spans="1:23" s="256" customFormat="1" ht="12.75">
      <c r="A3150" s="257"/>
      <c r="B3150" s="260"/>
      <c r="F3150" s="269"/>
      <c r="N3150" s="257"/>
      <c r="W3150" s="257"/>
    </row>
    <row r="3151" spans="1:23" s="256" customFormat="1" ht="12.75">
      <c r="A3151" s="257"/>
      <c r="B3151" s="260"/>
      <c r="F3151" s="269"/>
      <c r="N3151" s="257"/>
      <c r="W3151" s="257"/>
    </row>
    <row r="3152" spans="1:23" s="256" customFormat="1" ht="12.75">
      <c r="A3152" s="257"/>
      <c r="B3152" s="260"/>
      <c r="F3152" s="269"/>
      <c r="N3152" s="257"/>
      <c r="W3152" s="257"/>
    </row>
    <row r="3153" spans="1:23" s="256" customFormat="1" ht="12.75">
      <c r="A3153" s="257"/>
      <c r="B3153" s="260"/>
      <c r="F3153" s="269"/>
      <c r="N3153" s="257"/>
      <c r="W3153" s="257"/>
    </row>
    <row r="3154" spans="1:23" s="256" customFormat="1" ht="12.75">
      <c r="A3154" s="257"/>
      <c r="B3154" s="260"/>
      <c r="F3154" s="269"/>
      <c r="N3154" s="257"/>
      <c r="W3154" s="257"/>
    </row>
    <row r="3155" spans="1:23" s="256" customFormat="1" ht="12.75">
      <c r="A3155" s="257"/>
      <c r="B3155" s="260"/>
      <c r="F3155" s="269"/>
      <c r="N3155" s="257"/>
      <c r="W3155" s="257"/>
    </row>
    <row r="3156" spans="1:23" s="256" customFormat="1" ht="12.75">
      <c r="A3156" s="257"/>
      <c r="B3156" s="260"/>
      <c r="F3156" s="269"/>
      <c r="N3156" s="257"/>
      <c r="W3156" s="257"/>
    </row>
  </sheetData>
  <sheetProtection/>
  <autoFilter ref="A10:Z10"/>
  <mergeCells count="2">
    <mergeCell ref="A7:X7"/>
    <mergeCell ref="T5: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2"/>
  <sheetViews>
    <sheetView zoomScale="55" zoomScaleNormal="55" zoomScalePageLayoutView="0" workbookViewId="0" topLeftCell="A450">
      <selection activeCell="I463" sqref="I463"/>
    </sheetView>
  </sheetViews>
  <sheetFormatPr defaultColWidth="9.140625" defaultRowHeight="15"/>
  <cols>
    <col min="1" max="1" width="7.421875" style="18" customWidth="1"/>
    <col min="2" max="2" width="33.421875" style="18" customWidth="1"/>
    <col min="3" max="3" width="26.140625" style="18" customWidth="1"/>
    <col min="4" max="6" width="26.140625" style="18" hidden="1" customWidth="1"/>
    <col min="7" max="7" width="30.7109375" style="18" customWidth="1"/>
    <col min="8" max="8" width="47.140625" style="18" customWidth="1"/>
    <col min="9" max="9" width="30.7109375" style="18" customWidth="1"/>
    <col min="10" max="10" width="14.140625" style="26" hidden="1" customWidth="1"/>
    <col min="11" max="11" width="20.28125" style="26" hidden="1" customWidth="1"/>
    <col min="12" max="12" width="14.8515625" style="26" hidden="1" customWidth="1"/>
    <col min="13" max="13" width="20.421875" style="26" hidden="1" customWidth="1"/>
    <col min="14" max="14" width="20.28125" style="26" hidden="1" customWidth="1"/>
    <col min="15" max="15" width="17.7109375" style="26" hidden="1" customWidth="1"/>
    <col min="16" max="16" width="9.140625" style="26" hidden="1" customWidth="1"/>
    <col min="17" max="17" width="24.140625" style="26" hidden="1" customWidth="1"/>
    <col min="18" max="18" width="25.28125" style="26" customWidth="1"/>
    <col min="19" max="19" width="9.140625" style="26" customWidth="1"/>
    <col min="20" max="20" width="11.8515625" style="18" customWidth="1"/>
    <col min="21" max="21" width="22.57421875" style="27" customWidth="1"/>
    <col min="22" max="22" width="25.57421875" style="27" customWidth="1"/>
    <col min="23" max="23" width="21.7109375" style="27" customWidth="1"/>
    <col min="24" max="24" width="23.00390625" style="27" customWidth="1"/>
    <col min="25" max="25" width="14.7109375" style="26" customWidth="1"/>
    <col min="26" max="26" width="13.140625" style="28" customWidth="1"/>
    <col min="27" max="27" width="25.421875" style="18" customWidth="1"/>
    <col min="28" max="16384" width="9.140625" style="18" customWidth="1"/>
  </cols>
  <sheetData>
    <row r="1" spans="2:27" ht="15.75">
      <c r="B1" s="19"/>
      <c r="C1" s="20"/>
      <c r="D1" s="20"/>
      <c r="E1" s="20"/>
      <c r="F1" s="20"/>
      <c r="G1" s="21"/>
      <c r="H1" s="21"/>
      <c r="I1" s="21"/>
      <c r="J1" s="21"/>
      <c r="K1" s="22"/>
      <c r="L1" s="21"/>
      <c r="M1" s="21"/>
      <c r="N1" s="21"/>
      <c r="O1" s="21" t="s">
        <v>338</v>
      </c>
      <c r="P1" s="21"/>
      <c r="Q1" s="21"/>
      <c r="R1" s="21"/>
      <c r="S1" s="22"/>
      <c r="T1" s="20"/>
      <c r="U1" s="23"/>
      <c r="V1" s="24"/>
      <c r="W1" s="355"/>
      <c r="X1" s="355"/>
      <c r="Y1" s="21"/>
      <c r="Z1" s="24"/>
      <c r="AA1" s="25"/>
    </row>
    <row r="2" spans="1:27" ht="15.75">
      <c r="A2" s="356" t="s">
        <v>339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27" ht="15.75">
      <c r="A3" s="358" t="s">
        <v>340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</row>
    <row r="4" ht="16.5" thickBot="1"/>
    <row r="5" spans="1:27" s="27" customFormat="1" ht="15" customHeight="1">
      <c r="A5" s="359" t="s">
        <v>341</v>
      </c>
      <c r="B5" s="359" t="s">
        <v>1</v>
      </c>
      <c r="C5" s="359" t="s">
        <v>342</v>
      </c>
      <c r="D5" s="29"/>
      <c r="E5" s="29"/>
      <c r="F5" s="29"/>
      <c r="G5" s="361" t="s">
        <v>343</v>
      </c>
      <c r="H5" s="361" t="s">
        <v>344</v>
      </c>
      <c r="I5" s="361" t="s">
        <v>345</v>
      </c>
      <c r="J5" s="363" t="s">
        <v>6</v>
      </c>
      <c r="K5" s="369" t="s">
        <v>346</v>
      </c>
      <c r="L5" s="371" t="s">
        <v>347</v>
      </c>
      <c r="M5" s="373" t="s">
        <v>348</v>
      </c>
      <c r="N5" s="373" t="s">
        <v>349</v>
      </c>
      <c r="O5" s="363" t="s">
        <v>11</v>
      </c>
      <c r="P5" s="375" t="s">
        <v>350</v>
      </c>
      <c r="Q5" s="381" t="s">
        <v>13</v>
      </c>
      <c r="R5" s="381" t="s">
        <v>14</v>
      </c>
      <c r="S5" s="371" t="s">
        <v>15</v>
      </c>
      <c r="T5" s="359" t="s">
        <v>351</v>
      </c>
      <c r="U5" s="365" t="s">
        <v>352</v>
      </c>
      <c r="V5" s="367" t="s">
        <v>353</v>
      </c>
      <c r="W5" s="377" t="s">
        <v>354</v>
      </c>
      <c r="X5" s="379" t="s">
        <v>355</v>
      </c>
      <c r="Y5" s="381" t="s">
        <v>21</v>
      </c>
      <c r="Z5" s="383" t="s">
        <v>22</v>
      </c>
      <c r="AA5" s="385" t="s">
        <v>23</v>
      </c>
    </row>
    <row r="6" spans="1:27" s="27" customFormat="1" ht="80.25" customHeight="1" thickBot="1">
      <c r="A6" s="360"/>
      <c r="B6" s="360"/>
      <c r="C6" s="360"/>
      <c r="D6" s="30"/>
      <c r="E6" s="30"/>
      <c r="F6" s="30"/>
      <c r="G6" s="362"/>
      <c r="H6" s="362"/>
      <c r="I6" s="362"/>
      <c r="J6" s="364"/>
      <c r="K6" s="370"/>
      <c r="L6" s="372"/>
      <c r="M6" s="374"/>
      <c r="N6" s="374"/>
      <c r="O6" s="364"/>
      <c r="P6" s="376"/>
      <c r="Q6" s="382"/>
      <c r="R6" s="382"/>
      <c r="S6" s="372"/>
      <c r="T6" s="360"/>
      <c r="U6" s="366"/>
      <c r="V6" s="368"/>
      <c r="W6" s="378"/>
      <c r="X6" s="380"/>
      <c r="Y6" s="382"/>
      <c r="Z6" s="384"/>
      <c r="AA6" s="386"/>
    </row>
    <row r="7" spans="1:27" s="27" customFormat="1" ht="15.75">
      <c r="A7" s="31">
        <v>1</v>
      </c>
      <c r="B7" s="31">
        <v>2</v>
      </c>
      <c r="C7" s="32">
        <v>3</v>
      </c>
      <c r="D7" s="32"/>
      <c r="E7" s="32"/>
      <c r="F7" s="32"/>
      <c r="G7" s="31">
        <v>4</v>
      </c>
      <c r="H7" s="31">
        <v>5</v>
      </c>
      <c r="I7" s="31">
        <v>6</v>
      </c>
      <c r="J7" s="33">
        <v>7</v>
      </c>
      <c r="K7" s="34">
        <v>8</v>
      </c>
      <c r="L7" s="34" t="s">
        <v>356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33">
        <v>15</v>
      </c>
      <c r="S7" s="34" t="s">
        <v>357</v>
      </c>
      <c r="T7" s="32">
        <v>17</v>
      </c>
      <c r="U7" s="35">
        <v>18</v>
      </c>
      <c r="V7" s="31">
        <v>19</v>
      </c>
      <c r="W7" s="31">
        <v>20</v>
      </c>
      <c r="X7" s="36">
        <v>21</v>
      </c>
      <c r="Y7" s="33">
        <v>22</v>
      </c>
      <c r="Z7" s="33">
        <v>23</v>
      </c>
      <c r="AA7" s="31">
        <v>24</v>
      </c>
    </row>
    <row r="8" spans="1:27" ht="15.75">
      <c r="A8" s="387" t="s">
        <v>358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9"/>
    </row>
    <row r="9" spans="1:27" ht="15.75">
      <c r="A9" s="387" t="s">
        <v>359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9"/>
    </row>
    <row r="10" spans="1:27" ht="94.5">
      <c r="A10" s="37" t="s">
        <v>360</v>
      </c>
      <c r="B10" s="38" t="s">
        <v>32</v>
      </c>
      <c r="C10" s="39" t="s">
        <v>361</v>
      </c>
      <c r="D10" s="39"/>
      <c r="E10" s="39"/>
      <c r="F10" s="39"/>
      <c r="G10" s="40" t="s">
        <v>362</v>
      </c>
      <c r="H10" s="40" t="s">
        <v>363</v>
      </c>
      <c r="I10" s="40" t="s">
        <v>290</v>
      </c>
      <c r="J10" s="41" t="s">
        <v>364</v>
      </c>
      <c r="K10" s="41">
        <v>0</v>
      </c>
      <c r="L10" s="42" t="s">
        <v>78</v>
      </c>
      <c r="M10" s="42" t="s">
        <v>365</v>
      </c>
      <c r="N10" s="41" t="s">
        <v>366</v>
      </c>
      <c r="O10" s="42" t="s">
        <v>367</v>
      </c>
      <c r="P10" s="42" t="s">
        <v>275</v>
      </c>
      <c r="Q10" s="43" t="s">
        <v>368</v>
      </c>
      <c r="R10" s="3" t="s">
        <v>336</v>
      </c>
      <c r="S10" s="44"/>
      <c r="T10" s="38" t="s">
        <v>369</v>
      </c>
      <c r="U10" s="39">
        <v>2.4</v>
      </c>
      <c r="V10" s="45">
        <v>380000</v>
      </c>
      <c r="W10" s="46">
        <f>V10*U10</f>
        <v>912000</v>
      </c>
      <c r="X10" s="46">
        <f>W10*1.12</f>
        <v>1021440.0000000001</v>
      </c>
      <c r="Y10" s="47" t="s">
        <v>330</v>
      </c>
      <c r="Z10" s="47">
        <v>2016</v>
      </c>
      <c r="AA10" s="37"/>
    </row>
    <row r="11" spans="1:27" ht="51">
      <c r="A11" s="37" t="s">
        <v>370</v>
      </c>
      <c r="B11" s="38" t="s">
        <v>32</v>
      </c>
      <c r="C11" s="39" t="s">
        <v>361</v>
      </c>
      <c r="D11" s="39"/>
      <c r="E11" s="39"/>
      <c r="F11" s="39"/>
      <c r="G11" s="40" t="s">
        <v>362</v>
      </c>
      <c r="H11" s="40" t="s">
        <v>363</v>
      </c>
      <c r="I11" s="40" t="s">
        <v>291</v>
      </c>
      <c r="J11" s="48"/>
      <c r="K11" s="44"/>
      <c r="L11" s="44"/>
      <c r="M11" s="48"/>
      <c r="N11" s="48"/>
      <c r="O11" s="48"/>
      <c r="P11" s="48"/>
      <c r="Q11" s="48"/>
      <c r="R11" s="3" t="s">
        <v>336</v>
      </c>
      <c r="S11" s="44"/>
      <c r="T11" s="38" t="s">
        <v>369</v>
      </c>
      <c r="U11" s="39">
        <v>1.8</v>
      </c>
      <c r="V11" s="45">
        <v>380000</v>
      </c>
      <c r="W11" s="46">
        <f>V11*U11</f>
        <v>684000</v>
      </c>
      <c r="X11" s="46">
        <f>W11*1.12</f>
        <v>766080.0000000001</v>
      </c>
      <c r="Y11" s="47" t="s">
        <v>330</v>
      </c>
      <c r="Z11" s="47">
        <v>2016</v>
      </c>
      <c r="AA11" s="37"/>
    </row>
    <row r="12" spans="1:27" ht="15.75">
      <c r="A12" s="390" t="s">
        <v>371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2"/>
      <c r="W12" s="49">
        <f>SUM(W10:W11)</f>
        <v>1596000</v>
      </c>
      <c r="X12" s="49">
        <f>SUM(X10:X11)</f>
        <v>1787520.0000000002</v>
      </c>
      <c r="Y12" s="50"/>
      <c r="Z12" s="50"/>
      <c r="AA12" s="51"/>
    </row>
    <row r="13" spans="1:27" ht="15.75">
      <c r="A13" s="52" t="s">
        <v>372</v>
      </c>
      <c r="B13" s="53"/>
      <c r="C13" s="53"/>
      <c r="D13" s="53"/>
      <c r="E13" s="53"/>
      <c r="F13" s="53"/>
      <c r="G13" s="54"/>
      <c r="H13" s="54"/>
      <c r="I13" s="54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5"/>
      <c r="X13" s="56"/>
      <c r="Y13" s="50"/>
      <c r="Z13" s="50"/>
      <c r="AA13" s="51"/>
    </row>
    <row r="14" spans="1:27" ht="51">
      <c r="A14" s="37" t="s">
        <v>360</v>
      </c>
      <c r="B14" s="38" t="s">
        <v>32</v>
      </c>
      <c r="C14" s="57" t="s">
        <v>288</v>
      </c>
      <c r="D14" s="57"/>
      <c r="E14" s="57"/>
      <c r="F14" s="57"/>
      <c r="G14" s="57" t="s">
        <v>286</v>
      </c>
      <c r="H14" s="57" t="s">
        <v>287</v>
      </c>
      <c r="I14" s="57"/>
      <c r="J14" s="48"/>
      <c r="K14" s="44"/>
      <c r="L14" s="44"/>
      <c r="M14" s="48"/>
      <c r="N14" s="48"/>
      <c r="O14" s="48"/>
      <c r="P14" s="48"/>
      <c r="Q14" s="48"/>
      <c r="R14" s="3" t="s">
        <v>336</v>
      </c>
      <c r="S14" s="44"/>
      <c r="T14" s="39" t="s">
        <v>289</v>
      </c>
      <c r="U14" s="58">
        <v>873</v>
      </c>
      <c r="V14" s="45">
        <v>357</v>
      </c>
      <c r="W14" s="45">
        <f>U14*V14</f>
        <v>311661</v>
      </c>
      <c r="X14" s="45">
        <f>W14*1.12</f>
        <v>349060.32</v>
      </c>
      <c r="Y14" s="50"/>
      <c r="Z14" s="50">
        <v>2016</v>
      </c>
      <c r="AA14" s="37"/>
    </row>
    <row r="15" spans="1:27" ht="15.75">
      <c r="A15" s="52" t="s">
        <v>371</v>
      </c>
      <c r="B15" s="53"/>
      <c r="C15" s="53"/>
      <c r="D15" s="53"/>
      <c r="E15" s="53"/>
      <c r="F15" s="53"/>
      <c r="G15" s="54"/>
      <c r="H15" s="54"/>
      <c r="I15" s="54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3"/>
      <c r="U15" s="53"/>
      <c r="V15" s="53"/>
      <c r="W15" s="49">
        <f>SUM(W14)</f>
        <v>311661</v>
      </c>
      <c r="X15" s="49">
        <f>SUM(X14)</f>
        <v>349060.32</v>
      </c>
      <c r="Y15" s="50"/>
      <c r="Z15" s="50"/>
      <c r="AA15" s="51"/>
    </row>
    <row r="16" spans="1:27" ht="15.75">
      <c r="A16" s="390" t="s">
        <v>373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2"/>
      <c r="Y16" s="50"/>
      <c r="Z16" s="50"/>
      <c r="AA16" s="51"/>
    </row>
    <row r="17" spans="1:27" ht="105" customHeight="1">
      <c r="A17" s="37" t="s">
        <v>360</v>
      </c>
      <c r="B17" s="38" t="s">
        <v>32</v>
      </c>
      <c r="C17" s="60" t="s">
        <v>374</v>
      </c>
      <c r="D17" s="60"/>
      <c r="E17" s="60"/>
      <c r="F17" s="60"/>
      <c r="G17" s="61" t="s">
        <v>375</v>
      </c>
      <c r="H17" s="62" t="s">
        <v>376</v>
      </c>
      <c r="I17" s="63" t="s">
        <v>377</v>
      </c>
      <c r="J17" s="48"/>
      <c r="K17" s="44"/>
      <c r="L17" s="44"/>
      <c r="M17" s="48"/>
      <c r="N17" s="48"/>
      <c r="O17" s="48"/>
      <c r="P17" s="48"/>
      <c r="Q17" s="48"/>
      <c r="R17" s="3" t="s">
        <v>336</v>
      </c>
      <c r="S17" s="44"/>
      <c r="T17" s="64" t="s">
        <v>378</v>
      </c>
      <c r="U17" s="65">
        <v>50</v>
      </c>
      <c r="V17" s="66">
        <v>76955</v>
      </c>
      <c r="W17" s="67">
        <f>U17*V17</f>
        <v>3847750</v>
      </c>
      <c r="X17" s="67">
        <f aca="true" t="shared" si="0" ref="X17:X80">W17*1.12</f>
        <v>4309480</v>
      </c>
      <c r="Y17" s="48"/>
      <c r="Z17" s="50">
        <v>2016</v>
      </c>
      <c r="AA17" s="393" t="s">
        <v>379</v>
      </c>
    </row>
    <row r="18" spans="1:27" ht="51">
      <c r="A18" s="37" t="s">
        <v>370</v>
      </c>
      <c r="B18" s="38" t="s">
        <v>32</v>
      </c>
      <c r="C18" s="60" t="s">
        <v>374</v>
      </c>
      <c r="D18" s="60"/>
      <c r="E18" s="60"/>
      <c r="F18" s="60"/>
      <c r="G18" s="61" t="s">
        <v>375</v>
      </c>
      <c r="H18" s="62" t="s">
        <v>380</v>
      </c>
      <c r="I18" s="63" t="s">
        <v>377</v>
      </c>
      <c r="J18" s="48"/>
      <c r="K18" s="44"/>
      <c r="L18" s="44"/>
      <c r="M18" s="48"/>
      <c r="N18" s="48"/>
      <c r="O18" s="48"/>
      <c r="P18" s="48"/>
      <c r="Q18" s="48"/>
      <c r="R18" s="3" t="s">
        <v>336</v>
      </c>
      <c r="S18" s="44"/>
      <c r="T18" s="64" t="s">
        <v>378</v>
      </c>
      <c r="U18" s="65">
        <v>50</v>
      </c>
      <c r="V18" s="66">
        <v>58595</v>
      </c>
      <c r="W18" s="67">
        <f aca="true" t="shared" si="1" ref="W18:W40">U18*V18</f>
        <v>2929750</v>
      </c>
      <c r="X18" s="67">
        <f t="shared" si="0"/>
        <v>3281320.0000000005</v>
      </c>
      <c r="Y18" s="48"/>
      <c r="Z18" s="50">
        <v>2016</v>
      </c>
      <c r="AA18" s="394"/>
    </row>
    <row r="19" spans="1:27" ht="51">
      <c r="A19" s="37" t="s">
        <v>381</v>
      </c>
      <c r="B19" s="38" t="s">
        <v>32</v>
      </c>
      <c r="C19" s="60" t="s">
        <v>374</v>
      </c>
      <c r="D19" s="60"/>
      <c r="E19" s="60"/>
      <c r="F19" s="60"/>
      <c r="G19" s="61" t="s">
        <v>375</v>
      </c>
      <c r="H19" s="62" t="s">
        <v>382</v>
      </c>
      <c r="I19" s="63" t="s">
        <v>383</v>
      </c>
      <c r="J19" s="48"/>
      <c r="K19" s="44"/>
      <c r="L19" s="44"/>
      <c r="M19" s="48"/>
      <c r="N19" s="48"/>
      <c r="O19" s="48"/>
      <c r="P19" s="48"/>
      <c r="Q19" s="48"/>
      <c r="R19" s="3" t="s">
        <v>336</v>
      </c>
      <c r="S19" s="44"/>
      <c r="T19" s="64" t="s">
        <v>378</v>
      </c>
      <c r="U19" s="65">
        <v>50</v>
      </c>
      <c r="V19" s="66">
        <v>108260</v>
      </c>
      <c r="W19" s="67">
        <f t="shared" si="1"/>
        <v>5413000</v>
      </c>
      <c r="X19" s="67">
        <f t="shared" si="0"/>
        <v>6062560.000000001</v>
      </c>
      <c r="Y19" s="48"/>
      <c r="Z19" s="50">
        <v>2016</v>
      </c>
      <c r="AA19" s="394"/>
    </row>
    <row r="20" spans="1:27" ht="51">
      <c r="A20" s="37" t="s">
        <v>384</v>
      </c>
      <c r="B20" s="38" t="s">
        <v>32</v>
      </c>
      <c r="C20" s="60" t="s">
        <v>385</v>
      </c>
      <c r="D20" s="60"/>
      <c r="E20" s="60"/>
      <c r="F20" s="60"/>
      <c r="G20" s="61" t="s">
        <v>375</v>
      </c>
      <c r="H20" s="62" t="s">
        <v>386</v>
      </c>
      <c r="I20" s="63" t="s">
        <v>387</v>
      </c>
      <c r="J20" s="48"/>
      <c r="K20" s="44"/>
      <c r="L20" s="44"/>
      <c r="M20" s="48"/>
      <c r="N20" s="48"/>
      <c r="O20" s="48"/>
      <c r="P20" s="48"/>
      <c r="Q20" s="48"/>
      <c r="R20" s="3" t="s">
        <v>336</v>
      </c>
      <c r="S20" s="44"/>
      <c r="T20" s="64" t="s">
        <v>378</v>
      </c>
      <c r="U20" s="65">
        <v>80</v>
      </c>
      <c r="V20" s="66">
        <v>27455</v>
      </c>
      <c r="W20" s="67">
        <f t="shared" si="1"/>
        <v>2196400</v>
      </c>
      <c r="X20" s="67">
        <f t="shared" si="0"/>
        <v>2459968.0000000005</v>
      </c>
      <c r="Y20" s="48"/>
      <c r="Z20" s="50">
        <v>2016</v>
      </c>
      <c r="AA20" s="394"/>
    </row>
    <row r="21" spans="1:27" ht="51">
      <c r="A21" s="37" t="s">
        <v>388</v>
      </c>
      <c r="B21" s="38" t="s">
        <v>32</v>
      </c>
      <c r="C21" s="60" t="s">
        <v>389</v>
      </c>
      <c r="D21" s="60"/>
      <c r="E21" s="60"/>
      <c r="F21" s="60"/>
      <c r="G21" s="61" t="s">
        <v>375</v>
      </c>
      <c r="H21" s="62" t="s">
        <v>390</v>
      </c>
      <c r="I21" s="63" t="s">
        <v>391</v>
      </c>
      <c r="J21" s="48"/>
      <c r="K21" s="44"/>
      <c r="L21" s="44"/>
      <c r="M21" s="48"/>
      <c r="N21" s="48"/>
      <c r="O21" s="48"/>
      <c r="P21" s="48"/>
      <c r="Q21" s="48"/>
      <c r="R21" s="3" t="s">
        <v>336</v>
      </c>
      <c r="S21" s="44"/>
      <c r="T21" s="64" t="s">
        <v>378</v>
      </c>
      <c r="U21" s="65">
        <v>40</v>
      </c>
      <c r="V21" s="66">
        <v>69200</v>
      </c>
      <c r="W21" s="67">
        <f t="shared" si="1"/>
        <v>2768000</v>
      </c>
      <c r="X21" s="67">
        <f t="shared" si="0"/>
        <v>3100160.0000000005</v>
      </c>
      <c r="Y21" s="48"/>
      <c r="Z21" s="50">
        <v>2016</v>
      </c>
      <c r="AA21" s="394"/>
    </row>
    <row r="22" spans="1:27" ht="51">
      <c r="A22" s="37" t="s">
        <v>392</v>
      </c>
      <c r="B22" s="38" t="s">
        <v>32</v>
      </c>
      <c r="C22" s="60" t="s">
        <v>393</v>
      </c>
      <c r="D22" s="60"/>
      <c r="E22" s="60"/>
      <c r="F22" s="60"/>
      <c r="G22" s="61" t="s">
        <v>375</v>
      </c>
      <c r="H22" s="62" t="s">
        <v>394</v>
      </c>
      <c r="I22" s="63" t="s">
        <v>395</v>
      </c>
      <c r="J22" s="48"/>
      <c r="K22" s="44"/>
      <c r="L22" s="44"/>
      <c r="M22" s="48"/>
      <c r="N22" s="48"/>
      <c r="O22" s="48"/>
      <c r="P22" s="48"/>
      <c r="Q22" s="48"/>
      <c r="R22" s="3" t="s">
        <v>336</v>
      </c>
      <c r="S22" s="44"/>
      <c r="T22" s="64" t="s">
        <v>378</v>
      </c>
      <c r="U22" s="65">
        <v>300</v>
      </c>
      <c r="V22" s="66">
        <v>49220</v>
      </c>
      <c r="W22" s="67">
        <f t="shared" si="1"/>
        <v>14766000</v>
      </c>
      <c r="X22" s="67">
        <f t="shared" si="0"/>
        <v>16537920.000000002</v>
      </c>
      <c r="Y22" s="48"/>
      <c r="Z22" s="50">
        <v>2016</v>
      </c>
      <c r="AA22" s="394"/>
    </row>
    <row r="23" spans="1:27" ht="51">
      <c r="A23" s="37" t="s">
        <v>396</v>
      </c>
      <c r="B23" s="38" t="s">
        <v>32</v>
      </c>
      <c r="C23" s="60" t="s">
        <v>393</v>
      </c>
      <c r="D23" s="60"/>
      <c r="E23" s="60"/>
      <c r="F23" s="60"/>
      <c r="G23" s="61" t="s">
        <v>375</v>
      </c>
      <c r="H23" s="62" t="s">
        <v>397</v>
      </c>
      <c r="I23" s="63" t="s">
        <v>398</v>
      </c>
      <c r="J23" s="48"/>
      <c r="K23" s="44"/>
      <c r="L23" s="44"/>
      <c r="M23" s="48"/>
      <c r="N23" s="48"/>
      <c r="O23" s="48"/>
      <c r="P23" s="48"/>
      <c r="Q23" s="48"/>
      <c r="R23" s="3" t="s">
        <v>336</v>
      </c>
      <c r="S23" s="44"/>
      <c r="T23" s="64" t="s">
        <v>378</v>
      </c>
      <c r="U23" s="65">
        <v>60</v>
      </c>
      <c r="V23" s="66">
        <v>123900</v>
      </c>
      <c r="W23" s="67">
        <f t="shared" si="1"/>
        <v>7434000</v>
      </c>
      <c r="X23" s="67">
        <f t="shared" si="0"/>
        <v>8326080.000000001</v>
      </c>
      <c r="Y23" s="48"/>
      <c r="Z23" s="50">
        <v>2016</v>
      </c>
      <c r="AA23" s="394"/>
    </row>
    <row r="24" spans="1:27" ht="51">
      <c r="A24" s="37" t="s">
        <v>399</v>
      </c>
      <c r="B24" s="38" t="s">
        <v>32</v>
      </c>
      <c r="C24" s="60" t="s">
        <v>400</v>
      </c>
      <c r="D24" s="60"/>
      <c r="E24" s="60"/>
      <c r="F24" s="60"/>
      <c r="G24" s="61" t="s">
        <v>375</v>
      </c>
      <c r="H24" s="62" t="s">
        <v>401</v>
      </c>
      <c r="I24" s="63" t="s">
        <v>402</v>
      </c>
      <c r="J24" s="48"/>
      <c r="K24" s="44"/>
      <c r="L24" s="44"/>
      <c r="M24" s="48"/>
      <c r="N24" s="48"/>
      <c r="O24" s="48"/>
      <c r="P24" s="48"/>
      <c r="Q24" s="48"/>
      <c r="R24" s="3" t="s">
        <v>336</v>
      </c>
      <c r="S24" s="44"/>
      <c r="T24" s="64" t="s">
        <v>378</v>
      </c>
      <c r="U24" s="65">
        <v>80</v>
      </c>
      <c r="V24" s="66">
        <v>33705</v>
      </c>
      <c r="W24" s="67">
        <f t="shared" si="1"/>
        <v>2696400</v>
      </c>
      <c r="X24" s="67">
        <f t="shared" si="0"/>
        <v>3019968.0000000005</v>
      </c>
      <c r="Y24" s="48"/>
      <c r="Z24" s="50">
        <v>2016</v>
      </c>
      <c r="AA24" s="394"/>
    </row>
    <row r="25" spans="1:27" ht="51">
      <c r="A25" s="37" t="s">
        <v>403</v>
      </c>
      <c r="B25" s="38" t="s">
        <v>32</v>
      </c>
      <c r="C25" s="60" t="s">
        <v>404</v>
      </c>
      <c r="D25" s="60"/>
      <c r="E25" s="60"/>
      <c r="F25" s="60"/>
      <c r="G25" s="61" t="s">
        <v>375</v>
      </c>
      <c r="H25" s="62" t="s">
        <v>405</v>
      </c>
      <c r="I25" s="63" t="s">
        <v>406</v>
      </c>
      <c r="J25" s="48"/>
      <c r="K25" s="44"/>
      <c r="L25" s="44"/>
      <c r="M25" s="48"/>
      <c r="N25" s="48"/>
      <c r="O25" s="48"/>
      <c r="P25" s="48"/>
      <c r="Q25" s="48"/>
      <c r="R25" s="3" t="s">
        <v>336</v>
      </c>
      <c r="S25" s="44"/>
      <c r="T25" s="64" t="s">
        <v>378</v>
      </c>
      <c r="U25" s="65">
        <v>80</v>
      </c>
      <c r="V25" s="66">
        <v>47100</v>
      </c>
      <c r="W25" s="67">
        <f t="shared" si="1"/>
        <v>3768000</v>
      </c>
      <c r="X25" s="67">
        <f t="shared" si="0"/>
        <v>4220160</v>
      </c>
      <c r="Y25" s="48"/>
      <c r="Z25" s="50">
        <v>2016</v>
      </c>
      <c r="AA25" s="394"/>
    </row>
    <row r="26" spans="1:27" ht="51">
      <c r="A26" s="37" t="s">
        <v>407</v>
      </c>
      <c r="B26" s="38" t="s">
        <v>32</v>
      </c>
      <c r="C26" s="60" t="s">
        <v>408</v>
      </c>
      <c r="D26" s="60"/>
      <c r="E26" s="60"/>
      <c r="F26" s="60"/>
      <c r="G26" s="61" t="s">
        <v>375</v>
      </c>
      <c r="H26" s="62" t="s">
        <v>409</v>
      </c>
      <c r="I26" s="63" t="s">
        <v>410</v>
      </c>
      <c r="J26" s="48"/>
      <c r="K26" s="44"/>
      <c r="L26" s="44"/>
      <c r="M26" s="48"/>
      <c r="N26" s="48"/>
      <c r="O26" s="48"/>
      <c r="P26" s="48"/>
      <c r="Q26" s="48"/>
      <c r="R26" s="3" t="s">
        <v>336</v>
      </c>
      <c r="S26" s="44"/>
      <c r="T26" s="64" t="s">
        <v>378</v>
      </c>
      <c r="U26" s="65">
        <v>20</v>
      </c>
      <c r="V26" s="66">
        <v>59160</v>
      </c>
      <c r="W26" s="67">
        <f t="shared" si="1"/>
        <v>1183200</v>
      </c>
      <c r="X26" s="67">
        <f t="shared" si="0"/>
        <v>1325184.0000000002</v>
      </c>
      <c r="Y26" s="48"/>
      <c r="Z26" s="50">
        <v>2016</v>
      </c>
      <c r="AA26" s="394"/>
    </row>
    <row r="27" spans="1:27" ht="51">
      <c r="A27" s="37" t="s">
        <v>411</v>
      </c>
      <c r="B27" s="38" t="s">
        <v>32</v>
      </c>
      <c r="C27" s="60" t="s">
        <v>412</v>
      </c>
      <c r="D27" s="60"/>
      <c r="E27" s="60"/>
      <c r="F27" s="60"/>
      <c r="G27" s="61" t="s">
        <v>375</v>
      </c>
      <c r="H27" s="62" t="s">
        <v>413</v>
      </c>
      <c r="I27" s="68" t="s">
        <v>414</v>
      </c>
      <c r="J27" s="48"/>
      <c r="K27" s="44"/>
      <c r="L27" s="44"/>
      <c r="M27" s="48"/>
      <c r="N27" s="48"/>
      <c r="O27" s="48"/>
      <c r="P27" s="48"/>
      <c r="Q27" s="48"/>
      <c r="R27" s="3" t="s">
        <v>336</v>
      </c>
      <c r="S27" s="44"/>
      <c r="T27" s="64" t="s">
        <v>378</v>
      </c>
      <c r="U27" s="65">
        <v>100</v>
      </c>
      <c r="V27" s="66">
        <v>17530</v>
      </c>
      <c r="W27" s="67">
        <f t="shared" si="1"/>
        <v>1753000</v>
      </c>
      <c r="X27" s="67">
        <f t="shared" si="0"/>
        <v>1963360.0000000002</v>
      </c>
      <c r="Y27" s="48"/>
      <c r="Z27" s="50">
        <v>2016</v>
      </c>
      <c r="AA27" s="394"/>
    </row>
    <row r="28" spans="1:27" ht="51">
      <c r="A28" s="37" t="s">
        <v>415</v>
      </c>
      <c r="B28" s="38" t="s">
        <v>32</v>
      </c>
      <c r="C28" s="60" t="s">
        <v>416</v>
      </c>
      <c r="D28" s="60"/>
      <c r="E28" s="60"/>
      <c r="F28" s="60"/>
      <c r="G28" s="61" t="s">
        <v>375</v>
      </c>
      <c r="H28" s="62" t="s">
        <v>417</v>
      </c>
      <c r="I28" s="63" t="s">
        <v>418</v>
      </c>
      <c r="J28" s="48"/>
      <c r="K28" s="44"/>
      <c r="L28" s="44"/>
      <c r="M28" s="48"/>
      <c r="N28" s="48"/>
      <c r="O28" s="48"/>
      <c r="P28" s="48"/>
      <c r="Q28" s="48"/>
      <c r="R28" s="3" t="s">
        <v>336</v>
      </c>
      <c r="S28" s="44"/>
      <c r="T28" s="64" t="s">
        <v>378</v>
      </c>
      <c r="U28" s="65">
        <v>20</v>
      </c>
      <c r="V28" s="66">
        <v>81480</v>
      </c>
      <c r="W28" s="67">
        <f t="shared" si="1"/>
        <v>1629600</v>
      </c>
      <c r="X28" s="67">
        <f t="shared" si="0"/>
        <v>1825152.0000000002</v>
      </c>
      <c r="Y28" s="48"/>
      <c r="Z28" s="50">
        <v>2016</v>
      </c>
      <c r="AA28" s="394"/>
    </row>
    <row r="29" spans="1:27" ht="51">
      <c r="A29" s="37" t="s">
        <v>419</v>
      </c>
      <c r="B29" s="38" t="s">
        <v>32</v>
      </c>
      <c r="C29" s="60" t="s">
        <v>420</v>
      </c>
      <c r="D29" s="60"/>
      <c r="E29" s="60"/>
      <c r="F29" s="60"/>
      <c r="G29" s="61" t="s">
        <v>375</v>
      </c>
      <c r="H29" s="62" t="s">
        <v>421</v>
      </c>
      <c r="I29" s="63" t="s">
        <v>422</v>
      </c>
      <c r="J29" s="48"/>
      <c r="K29" s="44"/>
      <c r="L29" s="44"/>
      <c r="M29" s="48"/>
      <c r="N29" s="48"/>
      <c r="O29" s="48"/>
      <c r="P29" s="48"/>
      <c r="Q29" s="48"/>
      <c r="R29" s="3" t="s">
        <v>336</v>
      </c>
      <c r="S29" s="44"/>
      <c r="T29" s="64" t="s">
        <v>378</v>
      </c>
      <c r="U29" s="65">
        <v>40</v>
      </c>
      <c r="V29" s="66">
        <v>103795</v>
      </c>
      <c r="W29" s="67">
        <f t="shared" si="1"/>
        <v>4151800</v>
      </c>
      <c r="X29" s="67">
        <f t="shared" si="0"/>
        <v>4650016</v>
      </c>
      <c r="Y29" s="48"/>
      <c r="Z29" s="50">
        <v>2016</v>
      </c>
      <c r="AA29" s="394"/>
    </row>
    <row r="30" spans="1:27" ht="51">
      <c r="A30" s="37" t="s">
        <v>423</v>
      </c>
      <c r="B30" s="38" t="s">
        <v>32</v>
      </c>
      <c r="C30" s="60" t="s">
        <v>374</v>
      </c>
      <c r="D30" s="60"/>
      <c r="E30" s="60"/>
      <c r="F30" s="60"/>
      <c r="G30" s="61" t="s">
        <v>375</v>
      </c>
      <c r="H30" s="62" t="s">
        <v>424</v>
      </c>
      <c r="I30" s="63" t="s">
        <v>425</v>
      </c>
      <c r="J30" s="48"/>
      <c r="K30" s="44"/>
      <c r="L30" s="44"/>
      <c r="M30" s="48"/>
      <c r="N30" s="48"/>
      <c r="O30" s="48"/>
      <c r="P30" s="48"/>
      <c r="Q30" s="48"/>
      <c r="R30" s="3" t="s">
        <v>336</v>
      </c>
      <c r="S30" s="44"/>
      <c r="T30" s="64" t="s">
        <v>378</v>
      </c>
      <c r="U30" s="65">
        <v>20</v>
      </c>
      <c r="V30" s="66">
        <v>66750</v>
      </c>
      <c r="W30" s="67">
        <f t="shared" si="1"/>
        <v>1335000</v>
      </c>
      <c r="X30" s="67">
        <f t="shared" si="0"/>
        <v>1495200.0000000002</v>
      </c>
      <c r="Y30" s="48"/>
      <c r="Z30" s="50">
        <v>2016</v>
      </c>
      <c r="AA30" s="394"/>
    </row>
    <row r="31" spans="1:27" ht="51">
      <c r="A31" s="37" t="s">
        <v>426</v>
      </c>
      <c r="B31" s="38" t="s">
        <v>32</v>
      </c>
      <c r="C31" s="60" t="s">
        <v>393</v>
      </c>
      <c r="D31" s="60"/>
      <c r="E31" s="60"/>
      <c r="F31" s="60"/>
      <c r="G31" s="61" t="s">
        <v>375</v>
      </c>
      <c r="H31" s="62" t="s">
        <v>427</v>
      </c>
      <c r="I31" s="68" t="s">
        <v>428</v>
      </c>
      <c r="J31" s="48"/>
      <c r="K31" s="44"/>
      <c r="L31" s="44"/>
      <c r="M31" s="48"/>
      <c r="N31" s="48"/>
      <c r="O31" s="48"/>
      <c r="P31" s="48"/>
      <c r="Q31" s="48"/>
      <c r="R31" s="3" t="s">
        <v>336</v>
      </c>
      <c r="S31" s="44"/>
      <c r="T31" s="64" t="s">
        <v>378</v>
      </c>
      <c r="U31" s="65">
        <v>6</v>
      </c>
      <c r="V31" s="66">
        <v>67190</v>
      </c>
      <c r="W31" s="67">
        <f t="shared" si="1"/>
        <v>403140</v>
      </c>
      <c r="X31" s="67">
        <f t="shared" si="0"/>
        <v>451516.80000000005</v>
      </c>
      <c r="Y31" s="48"/>
      <c r="Z31" s="50">
        <v>2016</v>
      </c>
      <c r="AA31" s="394"/>
    </row>
    <row r="32" spans="1:27" ht="51">
      <c r="A32" s="37" t="s">
        <v>429</v>
      </c>
      <c r="B32" s="38" t="s">
        <v>32</v>
      </c>
      <c r="C32" s="60" t="s">
        <v>393</v>
      </c>
      <c r="D32" s="60"/>
      <c r="E32" s="60"/>
      <c r="F32" s="60"/>
      <c r="G32" s="61" t="s">
        <v>375</v>
      </c>
      <c r="H32" s="62" t="s">
        <v>430</v>
      </c>
      <c r="I32" s="63" t="s">
        <v>431</v>
      </c>
      <c r="J32" s="48"/>
      <c r="K32" s="44"/>
      <c r="L32" s="44"/>
      <c r="M32" s="48"/>
      <c r="N32" s="48"/>
      <c r="O32" s="48"/>
      <c r="P32" s="48"/>
      <c r="Q32" s="48"/>
      <c r="R32" s="3" t="s">
        <v>336</v>
      </c>
      <c r="S32" s="44"/>
      <c r="T32" s="64" t="s">
        <v>378</v>
      </c>
      <c r="U32" s="65">
        <v>4</v>
      </c>
      <c r="V32" s="66">
        <v>15070</v>
      </c>
      <c r="W32" s="67">
        <f t="shared" si="1"/>
        <v>60280</v>
      </c>
      <c r="X32" s="67">
        <f t="shared" si="0"/>
        <v>67513.6</v>
      </c>
      <c r="Y32" s="48"/>
      <c r="Z32" s="50">
        <v>2016</v>
      </c>
      <c r="AA32" s="394"/>
    </row>
    <row r="33" spans="1:27" ht="51">
      <c r="A33" s="37" t="s">
        <v>432</v>
      </c>
      <c r="B33" s="38" t="s">
        <v>32</v>
      </c>
      <c r="C33" s="60" t="s">
        <v>393</v>
      </c>
      <c r="D33" s="60"/>
      <c r="E33" s="60"/>
      <c r="F33" s="60"/>
      <c r="G33" s="61" t="s">
        <v>375</v>
      </c>
      <c r="H33" s="62" t="s">
        <v>433</v>
      </c>
      <c r="I33" s="63" t="s">
        <v>431</v>
      </c>
      <c r="J33" s="48"/>
      <c r="K33" s="44"/>
      <c r="L33" s="44"/>
      <c r="M33" s="48"/>
      <c r="N33" s="48"/>
      <c r="O33" s="48"/>
      <c r="P33" s="48"/>
      <c r="Q33" s="48"/>
      <c r="R33" s="3" t="s">
        <v>336</v>
      </c>
      <c r="S33" s="44"/>
      <c r="T33" s="64" t="s">
        <v>378</v>
      </c>
      <c r="U33" s="65">
        <v>6</v>
      </c>
      <c r="V33" s="66">
        <v>92970</v>
      </c>
      <c r="W33" s="67">
        <f t="shared" si="1"/>
        <v>557820</v>
      </c>
      <c r="X33" s="67">
        <f t="shared" si="0"/>
        <v>624758.4</v>
      </c>
      <c r="Y33" s="48"/>
      <c r="Z33" s="50">
        <v>2016</v>
      </c>
      <c r="AA33" s="394"/>
    </row>
    <row r="34" spans="1:27" ht="51">
      <c r="A34" s="37" t="s">
        <v>434</v>
      </c>
      <c r="B34" s="38" t="s">
        <v>32</v>
      </c>
      <c r="C34" s="60" t="s">
        <v>393</v>
      </c>
      <c r="D34" s="60"/>
      <c r="E34" s="60"/>
      <c r="F34" s="60"/>
      <c r="G34" s="61" t="s">
        <v>375</v>
      </c>
      <c r="H34" s="62" t="s">
        <v>435</v>
      </c>
      <c r="I34" s="69" t="s">
        <v>436</v>
      </c>
      <c r="J34" s="48"/>
      <c r="K34" s="44"/>
      <c r="L34" s="44"/>
      <c r="M34" s="48"/>
      <c r="N34" s="48"/>
      <c r="O34" s="48"/>
      <c r="P34" s="48"/>
      <c r="Q34" s="48"/>
      <c r="R34" s="3" t="s">
        <v>336</v>
      </c>
      <c r="S34" s="44"/>
      <c r="T34" s="64" t="s">
        <v>378</v>
      </c>
      <c r="U34" s="65">
        <v>4</v>
      </c>
      <c r="V34" s="66">
        <v>38600</v>
      </c>
      <c r="W34" s="67">
        <f t="shared" si="1"/>
        <v>154400</v>
      </c>
      <c r="X34" s="67">
        <f t="shared" si="0"/>
        <v>172928.00000000003</v>
      </c>
      <c r="Y34" s="48"/>
      <c r="Z34" s="50">
        <v>2016</v>
      </c>
      <c r="AA34" s="394"/>
    </row>
    <row r="35" spans="1:27" ht="51">
      <c r="A35" s="37" t="s">
        <v>437</v>
      </c>
      <c r="B35" s="38" t="s">
        <v>32</v>
      </c>
      <c r="C35" s="60" t="s">
        <v>393</v>
      </c>
      <c r="D35" s="60"/>
      <c r="E35" s="60"/>
      <c r="F35" s="60"/>
      <c r="G35" s="61" t="s">
        <v>375</v>
      </c>
      <c r="H35" s="70" t="s">
        <v>438</v>
      </c>
      <c r="I35" s="63" t="s">
        <v>439</v>
      </c>
      <c r="J35" s="48"/>
      <c r="K35" s="44"/>
      <c r="L35" s="44"/>
      <c r="M35" s="48"/>
      <c r="N35" s="48"/>
      <c r="O35" s="48"/>
      <c r="P35" s="48"/>
      <c r="Q35" s="48"/>
      <c r="R35" s="3" t="s">
        <v>336</v>
      </c>
      <c r="S35" s="44"/>
      <c r="T35" s="64" t="s">
        <v>378</v>
      </c>
      <c r="U35" s="65">
        <v>4</v>
      </c>
      <c r="V35" s="66">
        <v>132920</v>
      </c>
      <c r="W35" s="67">
        <f t="shared" si="1"/>
        <v>531680</v>
      </c>
      <c r="X35" s="67">
        <f t="shared" si="0"/>
        <v>595481.6000000001</v>
      </c>
      <c r="Y35" s="48"/>
      <c r="Z35" s="50">
        <v>2016</v>
      </c>
      <c r="AA35" s="394"/>
    </row>
    <row r="36" spans="1:27" ht="51">
      <c r="A36" s="37" t="s">
        <v>440</v>
      </c>
      <c r="B36" s="38" t="s">
        <v>32</v>
      </c>
      <c r="C36" s="60" t="s">
        <v>393</v>
      </c>
      <c r="D36" s="60"/>
      <c r="E36" s="60"/>
      <c r="F36" s="60"/>
      <c r="G36" s="61" t="s">
        <v>375</v>
      </c>
      <c r="H36" s="70" t="s">
        <v>441</v>
      </c>
      <c r="I36" s="63" t="s">
        <v>442</v>
      </c>
      <c r="J36" s="48"/>
      <c r="K36" s="44"/>
      <c r="L36" s="44"/>
      <c r="M36" s="48"/>
      <c r="N36" s="48"/>
      <c r="O36" s="48"/>
      <c r="P36" s="48"/>
      <c r="Q36" s="48"/>
      <c r="R36" s="3" t="s">
        <v>336</v>
      </c>
      <c r="S36" s="44"/>
      <c r="T36" s="64" t="s">
        <v>378</v>
      </c>
      <c r="U36" s="65">
        <v>4</v>
      </c>
      <c r="V36" s="66">
        <v>302505</v>
      </c>
      <c r="W36" s="67">
        <f t="shared" si="1"/>
        <v>1210020</v>
      </c>
      <c r="X36" s="67">
        <f t="shared" si="0"/>
        <v>1355222.4000000001</v>
      </c>
      <c r="Y36" s="48"/>
      <c r="Z36" s="50">
        <v>2016</v>
      </c>
      <c r="AA36" s="394"/>
    </row>
    <row r="37" spans="1:27" ht="51">
      <c r="A37" s="37" t="s">
        <v>443</v>
      </c>
      <c r="B37" s="38" t="s">
        <v>32</v>
      </c>
      <c r="C37" s="60" t="s">
        <v>444</v>
      </c>
      <c r="D37" s="60"/>
      <c r="E37" s="60"/>
      <c r="F37" s="60"/>
      <c r="G37" s="61" t="s">
        <v>375</v>
      </c>
      <c r="H37" s="62" t="s">
        <v>445</v>
      </c>
      <c r="I37" s="69" t="s">
        <v>446</v>
      </c>
      <c r="J37" s="48"/>
      <c r="K37" s="44"/>
      <c r="L37" s="44"/>
      <c r="M37" s="48"/>
      <c r="N37" s="48"/>
      <c r="O37" s="48"/>
      <c r="P37" s="48"/>
      <c r="Q37" s="48"/>
      <c r="R37" s="3" t="s">
        <v>336</v>
      </c>
      <c r="S37" s="44"/>
      <c r="T37" s="64" t="s">
        <v>378</v>
      </c>
      <c r="U37" s="65">
        <v>24</v>
      </c>
      <c r="V37" s="66">
        <v>51340</v>
      </c>
      <c r="W37" s="67">
        <f t="shared" si="1"/>
        <v>1232160</v>
      </c>
      <c r="X37" s="67">
        <f t="shared" si="0"/>
        <v>1380019.2000000002</v>
      </c>
      <c r="Y37" s="48"/>
      <c r="Z37" s="50">
        <v>2016</v>
      </c>
      <c r="AA37" s="394"/>
    </row>
    <row r="38" spans="1:27" ht="51">
      <c r="A38" s="37" t="s">
        <v>447</v>
      </c>
      <c r="B38" s="38" t="s">
        <v>32</v>
      </c>
      <c r="C38" s="60" t="s">
        <v>444</v>
      </c>
      <c r="D38" s="60"/>
      <c r="E38" s="60"/>
      <c r="F38" s="60"/>
      <c r="G38" s="61" t="s">
        <v>375</v>
      </c>
      <c r="H38" s="71" t="s">
        <v>448</v>
      </c>
      <c r="I38" s="72" t="s">
        <v>449</v>
      </c>
      <c r="J38" s="48"/>
      <c r="K38" s="44"/>
      <c r="L38" s="44"/>
      <c r="M38" s="48"/>
      <c r="N38" s="48"/>
      <c r="O38" s="48"/>
      <c r="P38" s="48"/>
      <c r="Q38" s="48"/>
      <c r="R38" s="3" t="s">
        <v>336</v>
      </c>
      <c r="S38" s="44"/>
      <c r="T38" s="64" t="s">
        <v>378</v>
      </c>
      <c r="U38" s="65">
        <v>4</v>
      </c>
      <c r="V38" s="66">
        <v>34585</v>
      </c>
      <c r="W38" s="67">
        <f t="shared" si="1"/>
        <v>138340</v>
      </c>
      <c r="X38" s="67">
        <f t="shared" si="0"/>
        <v>154940.80000000002</v>
      </c>
      <c r="Y38" s="48"/>
      <c r="Z38" s="50">
        <v>2016</v>
      </c>
      <c r="AA38" s="394"/>
    </row>
    <row r="39" spans="1:27" ht="51">
      <c r="A39" s="37" t="s">
        <v>450</v>
      </c>
      <c r="B39" s="38" t="s">
        <v>32</v>
      </c>
      <c r="C39" s="60" t="s">
        <v>444</v>
      </c>
      <c r="D39" s="60"/>
      <c r="E39" s="60"/>
      <c r="F39" s="60"/>
      <c r="G39" s="61" t="s">
        <v>375</v>
      </c>
      <c r="H39" s="71" t="s">
        <v>451</v>
      </c>
      <c r="I39" s="63" t="s">
        <v>452</v>
      </c>
      <c r="J39" s="48"/>
      <c r="K39" s="44"/>
      <c r="L39" s="44"/>
      <c r="M39" s="48"/>
      <c r="N39" s="48"/>
      <c r="O39" s="48"/>
      <c r="P39" s="48"/>
      <c r="Q39" s="48"/>
      <c r="R39" s="3" t="s">
        <v>336</v>
      </c>
      <c r="S39" s="44"/>
      <c r="T39" s="64" t="s">
        <v>378</v>
      </c>
      <c r="U39" s="65">
        <v>100</v>
      </c>
      <c r="V39" s="66">
        <v>38800</v>
      </c>
      <c r="W39" s="67">
        <f t="shared" si="1"/>
        <v>3880000</v>
      </c>
      <c r="X39" s="67">
        <f t="shared" si="0"/>
        <v>4345600</v>
      </c>
      <c r="Y39" s="48"/>
      <c r="Z39" s="50">
        <v>2016</v>
      </c>
      <c r="AA39" s="394"/>
    </row>
    <row r="40" spans="1:27" ht="51">
      <c r="A40" s="37" t="s">
        <v>453</v>
      </c>
      <c r="B40" s="38" t="s">
        <v>32</v>
      </c>
      <c r="C40" s="60" t="s">
        <v>444</v>
      </c>
      <c r="D40" s="60"/>
      <c r="E40" s="60"/>
      <c r="F40" s="60"/>
      <c r="G40" s="61" t="s">
        <v>375</v>
      </c>
      <c r="H40" s="71" t="s">
        <v>454</v>
      </c>
      <c r="I40" s="63" t="s">
        <v>455</v>
      </c>
      <c r="J40" s="48"/>
      <c r="K40" s="44"/>
      <c r="L40" s="44"/>
      <c r="M40" s="48"/>
      <c r="N40" s="48"/>
      <c r="O40" s="48"/>
      <c r="P40" s="48"/>
      <c r="Q40" s="48"/>
      <c r="R40" s="3" t="s">
        <v>336</v>
      </c>
      <c r="S40" s="44"/>
      <c r="T40" s="64" t="s">
        <v>378</v>
      </c>
      <c r="U40" s="65">
        <v>4</v>
      </c>
      <c r="V40" s="66">
        <v>31680</v>
      </c>
      <c r="W40" s="67">
        <f t="shared" si="1"/>
        <v>126720</v>
      </c>
      <c r="X40" s="67">
        <f t="shared" si="0"/>
        <v>141926.40000000002</v>
      </c>
      <c r="Y40" s="48"/>
      <c r="Z40" s="50">
        <v>2016</v>
      </c>
      <c r="AA40" s="394"/>
    </row>
    <row r="41" spans="1:27" ht="51">
      <c r="A41" s="37" t="s">
        <v>456</v>
      </c>
      <c r="B41" s="38" t="s">
        <v>32</v>
      </c>
      <c r="C41" s="73" t="s">
        <v>457</v>
      </c>
      <c r="D41" s="73"/>
      <c r="E41" s="73"/>
      <c r="F41" s="73"/>
      <c r="G41" s="74" t="s">
        <v>458</v>
      </c>
      <c r="H41" s="75" t="s">
        <v>459</v>
      </c>
      <c r="I41" s="48"/>
      <c r="J41" s="48"/>
      <c r="K41" s="44"/>
      <c r="L41" s="44"/>
      <c r="M41" s="48"/>
      <c r="N41" s="48"/>
      <c r="O41" s="48"/>
      <c r="P41" s="48"/>
      <c r="Q41" s="48"/>
      <c r="R41" s="3" t="s">
        <v>336</v>
      </c>
      <c r="S41" s="44"/>
      <c r="T41" s="64" t="s">
        <v>378</v>
      </c>
      <c r="U41" s="76">
        <v>4</v>
      </c>
      <c r="V41" s="66">
        <v>12473</v>
      </c>
      <c r="W41" s="67">
        <f aca="true" t="shared" si="2" ref="W41:W46">U41*V41</f>
        <v>49892</v>
      </c>
      <c r="X41" s="67">
        <f t="shared" si="0"/>
        <v>55879.04000000001</v>
      </c>
      <c r="Y41" s="48"/>
      <c r="Z41" s="50">
        <v>2016</v>
      </c>
      <c r="AA41" s="395" t="s">
        <v>458</v>
      </c>
    </row>
    <row r="42" spans="1:27" ht="51">
      <c r="A42" s="37" t="s">
        <v>460</v>
      </c>
      <c r="B42" s="38" t="s">
        <v>32</v>
      </c>
      <c r="C42" s="77" t="s">
        <v>461</v>
      </c>
      <c r="D42" s="77"/>
      <c r="E42" s="77"/>
      <c r="F42" s="77"/>
      <c r="G42" s="74" t="s">
        <v>458</v>
      </c>
      <c r="H42" s="78" t="s">
        <v>462</v>
      </c>
      <c r="I42" s="48"/>
      <c r="J42" s="48"/>
      <c r="K42" s="44"/>
      <c r="L42" s="44"/>
      <c r="M42" s="48"/>
      <c r="N42" s="48"/>
      <c r="O42" s="48"/>
      <c r="P42" s="48"/>
      <c r="Q42" s="48"/>
      <c r="R42" s="3" t="s">
        <v>336</v>
      </c>
      <c r="S42" s="44"/>
      <c r="T42" s="64" t="s">
        <v>378</v>
      </c>
      <c r="U42" s="65">
        <v>40</v>
      </c>
      <c r="V42" s="66">
        <v>15625</v>
      </c>
      <c r="W42" s="67">
        <f t="shared" si="2"/>
        <v>625000</v>
      </c>
      <c r="X42" s="67">
        <f t="shared" si="0"/>
        <v>700000.0000000001</v>
      </c>
      <c r="Y42" s="48"/>
      <c r="Z42" s="50">
        <v>2016</v>
      </c>
      <c r="AA42" s="396"/>
    </row>
    <row r="43" spans="1:27" ht="51">
      <c r="A43" s="37" t="s">
        <v>463</v>
      </c>
      <c r="B43" s="38" t="s">
        <v>32</v>
      </c>
      <c r="C43" s="77" t="s">
        <v>464</v>
      </c>
      <c r="D43" s="77"/>
      <c r="E43" s="77"/>
      <c r="F43" s="77"/>
      <c r="G43" s="74" t="s">
        <v>458</v>
      </c>
      <c r="H43" s="78" t="s">
        <v>465</v>
      </c>
      <c r="I43" s="48"/>
      <c r="J43" s="48"/>
      <c r="K43" s="44"/>
      <c r="L43" s="44"/>
      <c r="M43" s="48"/>
      <c r="N43" s="48"/>
      <c r="O43" s="48"/>
      <c r="P43" s="48"/>
      <c r="Q43" s="48"/>
      <c r="R43" s="3" t="s">
        <v>336</v>
      </c>
      <c r="S43" s="44"/>
      <c r="T43" s="64" t="s">
        <v>378</v>
      </c>
      <c r="U43" s="65">
        <v>20</v>
      </c>
      <c r="V43" s="66">
        <v>18839.29</v>
      </c>
      <c r="W43" s="67">
        <f t="shared" si="2"/>
        <v>376785.80000000005</v>
      </c>
      <c r="X43" s="67">
        <f t="shared" si="0"/>
        <v>422000.0960000001</v>
      </c>
      <c r="Y43" s="48"/>
      <c r="Z43" s="50">
        <v>2016</v>
      </c>
      <c r="AA43" s="396"/>
    </row>
    <row r="44" spans="1:27" ht="51">
      <c r="A44" s="37" t="s">
        <v>466</v>
      </c>
      <c r="B44" s="38" t="s">
        <v>32</v>
      </c>
      <c r="C44" s="77" t="s">
        <v>467</v>
      </c>
      <c r="D44" s="77"/>
      <c r="E44" s="77"/>
      <c r="F44" s="77"/>
      <c r="G44" s="74" t="s">
        <v>458</v>
      </c>
      <c r="H44" s="78" t="s">
        <v>468</v>
      </c>
      <c r="I44" s="48"/>
      <c r="J44" s="48"/>
      <c r="K44" s="44"/>
      <c r="L44" s="44"/>
      <c r="M44" s="48"/>
      <c r="N44" s="48"/>
      <c r="O44" s="48"/>
      <c r="P44" s="48"/>
      <c r="Q44" s="48"/>
      <c r="R44" s="3" t="s">
        <v>336</v>
      </c>
      <c r="S44" s="44"/>
      <c r="T44" s="64" t="s">
        <v>378</v>
      </c>
      <c r="U44" s="65">
        <v>10</v>
      </c>
      <c r="V44" s="66">
        <v>26785.73</v>
      </c>
      <c r="W44" s="67">
        <f t="shared" si="2"/>
        <v>267857.3</v>
      </c>
      <c r="X44" s="67">
        <f t="shared" si="0"/>
        <v>300000.17600000004</v>
      </c>
      <c r="Y44" s="48"/>
      <c r="Z44" s="50">
        <v>2016</v>
      </c>
      <c r="AA44" s="396"/>
    </row>
    <row r="45" spans="1:27" ht="51">
      <c r="A45" s="37" t="s">
        <v>469</v>
      </c>
      <c r="B45" s="38" t="s">
        <v>32</v>
      </c>
      <c r="C45" s="77" t="s">
        <v>470</v>
      </c>
      <c r="D45" s="77"/>
      <c r="E45" s="77"/>
      <c r="F45" s="77"/>
      <c r="G45" s="74" t="s">
        <v>458</v>
      </c>
      <c r="H45" s="78" t="s">
        <v>471</v>
      </c>
      <c r="I45" s="48"/>
      <c r="J45" s="48"/>
      <c r="K45" s="44"/>
      <c r="L45" s="44"/>
      <c r="M45" s="48"/>
      <c r="N45" s="48"/>
      <c r="O45" s="48"/>
      <c r="P45" s="48"/>
      <c r="Q45" s="48"/>
      <c r="R45" s="3" t="s">
        <v>336</v>
      </c>
      <c r="S45" s="44"/>
      <c r="T45" s="64" t="s">
        <v>378</v>
      </c>
      <c r="U45" s="65">
        <v>100</v>
      </c>
      <c r="V45" s="66">
        <v>39062.5</v>
      </c>
      <c r="W45" s="67">
        <f t="shared" si="2"/>
        <v>3906250</v>
      </c>
      <c r="X45" s="67">
        <f t="shared" si="0"/>
        <v>4375000</v>
      </c>
      <c r="Y45" s="48"/>
      <c r="Z45" s="50">
        <v>2016</v>
      </c>
      <c r="AA45" s="397"/>
    </row>
    <row r="46" spans="1:27" ht="31.5" customHeight="1">
      <c r="A46" s="37" t="s">
        <v>472</v>
      </c>
      <c r="B46" s="38" t="s">
        <v>32</v>
      </c>
      <c r="C46" s="79" t="s">
        <v>473</v>
      </c>
      <c r="D46" s="79"/>
      <c r="E46" s="79"/>
      <c r="F46" s="79"/>
      <c r="G46" s="74" t="s">
        <v>474</v>
      </c>
      <c r="H46" s="80" t="s">
        <v>475</v>
      </c>
      <c r="I46" s="48"/>
      <c r="J46" s="48"/>
      <c r="K46" s="44"/>
      <c r="L46" s="44"/>
      <c r="M46" s="48"/>
      <c r="N46" s="48"/>
      <c r="O46" s="48"/>
      <c r="P46" s="48"/>
      <c r="Q46" s="48"/>
      <c r="R46" s="3" t="s">
        <v>336</v>
      </c>
      <c r="S46" s="44"/>
      <c r="T46" s="38" t="s">
        <v>369</v>
      </c>
      <c r="U46" s="76">
        <v>60</v>
      </c>
      <c r="V46" s="66">
        <v>268800</v>
      </c>
      <c r="W46" s="67">
        <f t="shared" si="2"/>
        <v>16128000</v>
      </c>
      <c r="X46" s="67">
        <f t="shared" si="0"/>
        <v>18063360</v>
      </c>
      <c r="Y46" s="48"/>
      <c r="Z46" s="50">
        <v>2016</v>
      </c>
      <c r="AA46" s="393" t="s">
        <v>476</v>
      </c>
    </row>
    <row r="47" spans="1:27" ht="51">
      <c r="A47" s="37" t="s">
        <v>477</v>
      </c>
      <c r="B47" s="38" t="s">
        <v>32</v>
      </c>
      <c r="C47" s="81" t="s">
        <v>478</v>
      </c>
      <c r="D47" s="81"/>
      <c r="E47" s="81"/>
      <c r="F47" s="81"/>
      <c r="G47" s="74" t="s">
        <v>474</v>
      </c>
      <c r="H47" s="74" t="s">
        <v>479</v>
      </c>
      <c r="I47" s="48"/>
      <c r="J47" s="48"/>
      <c r="K47" s="44"/>
      <c r="L47" s="44"/>
      <c r="M47" s="48"/>
      <c r="N47" s="48"/>
      <c r="O47" s="48"/>
      <c r="P47" s="48"/>
      <c r="Q47" s="48"/>
      <c r="R47" s="3" t="s">
        <v>336</v>
      </c>
      <c r="S47" s="44"/>
      <c r="T47" s="38" t="s">
        <v>369</v>
      </c>
      <c r="U47" s="76">
        <v>15</v>
      </c>
      <c r="V47" s="66">
        <v>280000</v>
      </c>
      <c r="W47" s="67">
        <f aca="true" t="shared" si="3" ref="W47:W61">U47*V47</f>
        <v>4200000</v>
      </c>
      <c r="X47" s="67">
        <f t="shared" si="0"/>
        <v>4704000</v>
      </c>
      <c r="Y47" s="48"/>
      <c r="Z47" s="50">
        <v>2016</v>
      </c>
      <c r="AA47" s="394"/>
    </row>
    <row r="48" spans="1:27" ht="51">
      <c r="A48" s="37" t="s">
        <v>480</v>
      </c>
      <c r="B48" s="38" t="s">
        <v>32</v>
      </c>
      <c r="C48" s="81" t="s">
        <v>481</v>
      </c>
      <c r="D48" s="81"/>
      <c r="E48" s="81"/>
      <c r="F48" s="81"/>
      <c r="G48" s="74" t="s">
        <v>474</v>
      </c>
      <c r="H48" s="74" t="s">
        <v>482</v>
      </c>
      <c r="I48" s="48"/>
      <c r="J48" s="48"/>
      <c r="K48" s="44"/>
      <c r="L48" s="44"/>
      <c r="M48" s="48"/>
      <c r="N48" s="48"/>
      <c r="O48" s="48"/>
      <c r="P48" s="48"/>
      <c r="Q48" s="48"/>
      <c r="R48" s="3" t="s">
        <v>336</v>
      </c>
      <c r="S48" s="44"/>
      <c r="T48" s="38" t="s">
        <v>369</v>
      </c>
      <c r="U48" s="76">
        <v>10</v>
      </c>
      <c r="V48" s="66">
        <v>260000</v>
      </c>
      <c r="W48" s="67">
        <f t="shared" si="3"/>
        <v>2600000</v>
      </c>
      <c r="X48" s="67">
        <f t="shared" si="0"/>
        <v>2912000.0000000005</v>
      </c>
      <c r="Y48" s="48"/>
      <c r="Z48" s="50">
        <v>2016</v>
      </c>
      <c r="AA48" s="394"/>
    </row>
    <row r="49" spans="1:27" ht="51">
      <c r="A49" s="37" t="s">
        <v>483</v>
      </c>
      <c r="B49" s="38" t="s">
        <v>32</v>
      </c>
      <c r="C49" s="81" t="s">
        <v>484</v>
      </c>
      <c r="D49" s="81"/>
      <c r="E49" s="81"/>
      <c r="F49" s="81"/>
      <c r="G49" s="74" t="s">
        <v>474</v>
      </c>
      <c r="H49" s="74" t="s">
        <v>485</v>
      </c>
      <c r="I49" s="48"/>
      <c r="J49" s="48"/>
      <c r="K49" s="44"/>
      <c r="L49" s="44"/>
      <c r="M49" s="48"/>
      <c r="N49" s="48"/>
      <c r="O49" s="48"/>
      <c r="P49" s="48"/>
      <c r="Q49" s="48"/>
      <c r="R49" s="3" t="s">
        <v>336</v>
      </c>
      <c r="S49" s="44"/>
      <c r="T49" s="38" t="s">
        <v>369</v>
      </c>
      <c r="U49" s="76">
        <v>5</v>
      </c>
      <c r="V49" s="66">
        <v>220000</v>
      </c>
      <c r="W49" s="67">
        <f t="shared" si="3"/>
        <v>1100000</v>
      </c>
      <c r="X49" s="67">
        <f t="shared" si="0"/>
        <v>1232000.0000000002</v>
      </c>
      <c r="Y49" s="48"/>
      <c r="Z49" s="50">
        <v>2016</v>
      </c>
      <c r="AA49" s="394"/>
    </row>
    <row r="50" spans="1:27" ht="51">
      <c r="A50" s="37" t="s">
        <v>486</v>
      </c>
      <c r="B50" s="38" t="s">
        <v>32</v>
      </c>
      <c r="C50" s="81" t="s">
        <v>478</v>
      </c>
      <c r="D50" s="81"/>
      <c r="E50" s="81"/>
      <c r="F50" s="81"/>
      <c r="G50" s="74" t="s">
        <v>474</v>
      </c>
      <c r="H50" s="82" t="s">
        <v>487</v>
      </c>
      <c r="I50" s="48"/>
      <c r="J50" s="48"/>
      <c r="K50" s="44"/>
      <c r="L50" s="44"/>
      <c r="M50" s="48"/>
      <c r="N50" s="48"/>
      <c r="O50" s="48"/>
      <c r="P50" s="48"/>
      <c r="Q50" s="48"/>
      <c r="R50" s="3" t="s">
        <v>336</v>
      </c>
      <c r="S50" s="44"/>
      <c r="T50" s="38" t="s">
        <v>369</v>
      </c>
      <c r="U50" s="76">
        <v>20</v>
      </c>
      <c r="V50" s="66">
        <v>310000</v>
      </c>
      <c r="W50" s="67">
        <f t="shared" si="3"/>
        <v>6200000</v>
      </c>
      <c r="X50" s="67">
        <f t="shared" si="0"/>
        <v>6944000.000000001</v>
      </c>
      <c r="Y50" s="48"/>
      <c r="Z50" s="50">
        <v>2016</v>
      </c>
      <c r="AA50" s="394"/>
    </row>
    <row r="51" spans="1:27" ht="51">
      <c r="A51" s="37" t="s">
        <v>488</v>
      </c>
      <c r="B51" s="38" t="s">
        <v>32</v>
      </c>
      <c r="C51" s="81" t="s">
        <v>489</v>
      </c>
      <c r="D51" s="81"/>
      <c r="E51" s="81"/>
      <c r="F51" s="81"/>
      <c r="G51" s="74" t="s">
        <v>474</v>
      </c>
      <c r="H51" s="83" t="s">
        <v>490</v>
      </c>
      <c r="I51" s="48"/>
      <c r="J51" s="48"/>
      <c r="K51" s="44"/>
      <c r="L51" s="44"/>
      <c r="M51" s="48"/>
      <c r="N51" s="48"/>
      <c r="O51" s="48"/>
      <c r="P51" s="48"/>
      <c r="Q51" s="48"/>
      <c r="R51" s="3" t="s">
        <v>336</v>
      </c>
      <c r="S51" s="44"/>
      <c r="T51" s="38" t="s">
        <v>369</v>
      </c>
      <c r="U51" s="76">
        <v>1</v>
      </c>
      <c r="V51" s="66">
        <v>1142000</v>
      </c>
      <c r="W51" s="67">
        <f t="shared" si="3"/>
        <v>1142000</v>
      </c>
      <c r="X51" s="67">
        <f t="shared" si="0"/>
        <v>1279040.0000000002</v>
      </c>
      <c r="Y51" s="48"/>
      <c r="Z51" s="50">
        <v>2016</v>
      </c>
      <c r="AA51" s="394"/>
    </row>
    <row r="52" spans="1:27" ht="51">
      <c r="A52" s="37" t="s">
        <v>491</v>
      </c>
      <c r="B52" s="38" t="s">
        <v>32</v>
      </c>
      <c r="C52" s="81" t="s">
        <v>489</v>
      </c>
      <c r="D52" s="81"/>
      <c r="E52" s="81"/>
      <c r="F52" s="81"/>
      <c r="G52" s="74" t="s">
        <v>474</v>
      </c>
      <c r="H52" s="74" t="s">
        <v>492</v>
      </c>
      <c r="I52" s="48"/>
      <c r="J52" s="48"/>
      <c r="K52" s="44"/>
      <c r="L52" s="44"/>
      <c r="M52" s="48"/>
      <c r="N52" s="48"/>
      <c r="O52" s="48"/>
      <c r="P52" s="48"/>
      <c r="Q52" s="48"/>
      <c r="R52" s="3" t="s">
        <v>336</v>
      </c>
      <c r="S52" s="44"/>
      <c r="T52" s="38" t="s">
        <v>369</v>
      </c>
      <c r="U52" s="76">
        <v>10</v>
      </c>
      <c r="V52" s="66">
        <v>830000</v>
      </c>
      <c r="W52" s="67">
        <f t="shared" si="3"/>
        <v>8300000</v>
      </c>
      <c r="X52" s="67">
        <f t="shared" si="0"/>
        <v>9296000</v>
      </c>
      <c r="Y52" s="48"/>
      <c r="Z52" s="50">
        <v>2016</v>
      </c>
      <c r="AA52" s="394"/>
    </row>
    <row r="53" spans="1:27" ht="51">
      <c r="A53" s="37" t="s">
        <v>493</v>
      </c>
      <c r="B53" s="38" t="s">
        <v>32</v>
      </c>
      <c r="C53" s="81" t="s">
        <v>489</v>
      </c>
      <c r="D53" s="81"/>
      <c r="E53" s="81"/>
      <c r="F53" s="81"/>
      <c r="G53" s="74" t="s">
        <v>474</v>
      </c>
      <c r="H53" s="74" t="s">
        <v>494</v>
      </c>
      <c r="I53" s="48"/>
      <c r="J53" s="48"/>
      <c r="K53" s="44"/>
      <c r="L53" s="44"/>
      <c r="M53" s="48"/>
      <c r="N53" s="48"/>
      <c r="O53" s="48"/>
      <c r="P53" s="48"/>
      <c r="Q53" s="48"/>
      <c r="R53" s="3" t="s">
        <v>336</v>
      </c>
      <c r="S53" s="44"/>
      <c r="T53" s="38" t="s">
        <v>369</v>
      </c>
      <c r="U53" s="76">
        <v>10</v>
      </c>
      <c r="V53" s="66">
        <v>907000</v>
      </c>
      <c r="W53" s="67">
        <f t="shared" si="3"/>
        <v>9070000</v>
      </c>
      <c r="X53" s="67">
        <f t="shared" si="0"/>
        <v>10158400.000000002</v>
      </c>
      <c r="Y53" s="48"/>
      <c r="Z53" s="50">
        <v>2016</v>
      </c>
      <c r="AA53" s="394"/>
    </row>
    <row r="54" spans="1:27" ht="51">
      <c r="A54" s="37" t="s">
        <v>495</v>
      </c>
      <c r="B54" s="38" t="s">
        <v>32</v>
      </c>
      <c r="C54" s="81" t="s">
        <v>496</v>
      </c>
      <c r="D54" s="81"/>
      <c r="E54" s="81"/>
      <c r="F54" s="81"/>
      <c r="G54" s="74" t="s">
        <v>497</v>
      </c>
      <c r="H54" s="74" t="s">
        <v>498</v>
      </c>
      <c r="I54" s="48"/>
      <c r="J54" s="48"/>
      <c r="K54" s="44"/>
      <c r="L54" s="44"/>
      <c r="M54" s="48"/>
      <c r="N54" s="48"/>
      <c r="O54" s="48"/>
      <c r="P54" s="48"/>
      <c r="Q54" s="48"/>
      <c r="R54" s="3" t="s">
        <v>336</v>
      </c>
      <c r="S54" s="44"/>
      <c r="T54" s="38" t="s">
        <v>369</v>
      </c>
      <c r="U54" s="76">
        <v>5</v>
      </c>
      <c r="V54" s="66">
        <v>358000</v>
      </c>
      <c r="W54" s="67">
        <f t="shared" si="3"/>
        <v>1790000</v>
      </c>
      <c r="X54" s="67">
        <f t="shared" si="0"/>
        <v>2004800.0000000002</v>
      </c>
      <c r="Y54" s="48"/>
      <c r="Z54" s="50">
        <v>2016</v>
      </c>
      <c r="AA54" s="394"/>
    </row>
    <row r="55" spans="1:27" ht="51">
      <c r="A55" s="37" t="s">
        <v>499</v>
      </c>
      <c r="B55" s="38" t="s">
        <v>32</v>
      </c>
      <c r="C55" s="81" t="s">
        <v>500</v>
      </c>
      <c r="D55" s="81"/>
      <c r="E55" s="81"/>
      <c r="F55" s="81"/>
      <c r="G55" s="74" t="s">
        <v>497</v>
      </c>
      <c r="H55" s="74" t="s">
        <v>501</v>
      </c>
      <c r="I55" s="48"/>
      <c r="J55" s="48"/>
      <c r="K55" s="44"/>
      <c r="L55" s="44"/>
      <c r="M55" s="48"/>
      <c r="N55" s="48"/>
      <c r="O55" s="48"/>
      <c r="P55" s="48"/>
      <c r="Q55" s="48"/>
      <c r="R55" s="3" t="s">
        <v>336</v>
      </c>
      <c r="S55" s="44"/>
      <c r="T55" s="38" t="s">
        <v>369</v>
      </c>
      <c r="U55" s="76">
        <v>3</v>
      </c>
      <c r="V55" s="66">
        <v>240000</v>
      </c>
      <c r="W55" s="67">
        <f t="shared" si="3"/>
        <v>720000</v>
      </c>
      <c r="X55" s="67">
        <f t="shared" si="0"/>
        <v>806400.0000000001</v>
      </c>
      <c r="Y55" s="48"/>
      <c r="Z55" s="50">
        <v>2016</v>
      </c>
      <c r="AA55" s="394"/>
    </row>
    <row r="56" spans="1:27" ht="51">
      <c r="A56" s="37" t="s">
        <v>502</v>
      </c>
      <c r="B56" s="38" t="s">
        <v>32</v>
      </c>
      <c r="C56" s="81" t="s">
        <v>489</v>
      </c>
      <c r="D56" s="81"/>
      <c r="E56" s="81"/>
      <c r="F56" s="81"/>
      <c r="G56" s="74" t="s">
        <v>497</v>
      </c>
      <c r="H56" s="74" t="s">
        <v>503</v>
      </c>
      <c r="I56" s="48"/>
      <c r="J56" s="48"/>
      <c r="K56" s="44"/>
      <c r="L56" s="44"/>
      <c r="M56" s="48"/>
      <c r="N56" s="48"/>
      <c r="O56" s="48"/>
      <c r="P56" s="48"/>
      <c r="Q56" s="48"/>
      <c r="R56" s="3" t="s">
        <v>336</v>
      </c>
      <c r="S56" s="44"/>
      <c r="T56" s="38" t="s">
        <v>369</v>
      </c>
      <c r="U56" s="76">
        <v>2</v>
      </c>
      <c r="V56" s="66">
        <v>840000</v>
      </c>
      <c r="W56" s="67">
        <f t="shared" si="3"/>
        <v>1680000</v>
      </c>
      <c r="X56" s="67">
        <f t="shared" si="0"/>
        <v>1881600.0000000002</v>
      </c>
      <c r="Y56" s="48"/>
      <c r="Z56" s="50">
        <v>2016</v>
      </c>
      <c r="AA56" s="394"/>
    </row>
    <row r="57" spans="1:27" ht="51">
      <c r="A57" s="37" t="s">
        <v>504</v>
      </c>
      <c r="B57" s="38" t="s">
        <v>32</v>
      </c>
      <c r="C57" s="81" t="s">
        <v>489</v>
      </c>
      <c r="D57" s="81"/>
      <c r="E57" s="81"/>
      <c r="F57" s="81"/>
      <c r="G57" s="74" t="s">
        <v>497</v>
      </c>
      <c r="H57" s="74" t="s">
        <v>505</v>
      </c>
      <c r="I57" s="48"/>
      <c r="J57" s="48"/>
      <c r="K57" s="44"/>
      <c r="L57" s="44"/>
      <c r="M57" s="48"/>
      <c r="N57" s="48"/>
      <c r="O57" s="48"/>
      <c r="P57" s="48"/>
      <c r="Q57" s="48"/>
      <c r="R57" s="3" t="s">
        <v>336</v>
      </c>
      <c r="S57" s="44"/>
      <c r="T57" s="38" t="s">
        <v>369</v>
      </c>
      <c r="U57" s="76">
        <v>1</v>
      </c>
      <c r="V57" s="66">
        <v>1210000</v>
      </c>
      <c r="W57" s="67">
        <f t="shared" si="3"/>
        <v>1210000</v>
      </c>
      <c r="X57" s="67">
        <f t="shared" si="0"/>
        <v>1355200.0000000002</v>
      </c>
      <c r="Y57" s="48"/>
      <c r="Z57" s="50">
        <v>2016</v>
      </c>
      <c r="AA57" s="394"/>
    </row>
    <row r="58" spans="1:27" ht="51">
      <c r="A58" s="37" t="s">
        <v>506</v>
      </c>
      <c r="B58" s="38" t="s">
        <v>32</v>
      </c>
      <c r="C58" s="81" t="s">
        <v>507</v>
      </c>
      <c r="D58" s="81"/>
      <c r="E58" s="81"/>
      <c r="F58" s="81"/>
      <c r="G58" s="74" t="s">
        <v>497</v>
      </c>
      <c r="H58" s="74" t="s">
        <v>256</v>
      </c>
      <c r="I58" s="48"/>
      <c r="J58" s="48"/>
      <c r="K58" s="44"/>
      <c r="L58" s="44"/>
      <c r="M58" s="48"/>
      <c r="N58" s="48"/>
      <c r="O58" s="48"/>
      <c r="P58" s="48"/>
      <c r="Q58" s="48"/>
      <c r="R58" s="3" t="s">
        <v>336</v>
      </c>
      <c r="S58" s="44"/>
      <c r="T58" s="38" t="s">
        <v>369</v>
      </c>
      <c r="U58" s="76">
        <v>1</v>
      </c>
      <c r="V58" s="66">
        <v>360000</v>
      </c>
      <c r="W58" s="67">
        <f t="shared" si="3"/>
        <v>360000</v>
      </c>
      <c r="X58" s="67">
        <f t="shared" si="0"/>
        <v>403200.00000000006</v>
      </c>
      <c r="Y58" s="48"/>
      <c r="Z58" s="50">
        <v>2016</v>
      </c>
      <c r="AA58" s="394"/>
    </row>
    <row r="59" spans="1:27" ht="51">
      <c r="A59" s="37" t="s">
        <v>508</v>
      </c>
      <c r="B59" s="38" t="s">
        <v>32</v>
      </c>
      <c r="C59" s="81" t="s">
        <v>509</v>
      </c>
      <c r="D59" s="81"/>
      <c r="E59" s="81"/>
      <c r="F59" s="81"/>
      <c r="G59" s="74" t="s">
        <v>510</v>
      </c>
      <c r="H59" s="74" t="s">
        <v>257</v>
      </c>
      <c r="I59" s="48" t="s">
        <v>511</v>
      </c>
      <c r="J59" s="48"/>
      <c r="K59" s="44"/>
      <c r="L59" s="44"/>
      <c r="M59" s="48"/>
      <c r="N59" s="48"/>
      <c r="O59" s="48"/>
      <c r="P59" s="48"/>
      <c r="Q59" s="48"/>
      <c r="R59" s="3" t="s">
        <v>336</v>
      </c>
      <c r="S59" s="44"/>
      <c r="T59" s="38" t="s">
        <v>369</v>
      </c>
      <c r="U59" s="76">
        <v>7</v>
      </c>
      <c r="V59" s="66">
        <v>360000</v>
      </c>
      <c r="W59" s="67">
        <f t="shared" si="3"/>
        <v>2520000</v>
      </c>
      <c r="X59" s="67">
        <f t="shared" si="0"/>
        <v>2822400.0000000005</v>
      </c>
      <c r="Y59" s="48"/>
      <c r="Z59" s="50">
        <v>2016</v>
      </c>
      <c r="AA59" s="394"/>
    </row>
    <row r="60" spans="1:27" ht="51">
      <c r="A60" s="37" t="s">
        <v>512</v>
      </c>
      <c r="B60" s="38" t="s">
        <v>32</v>
      </c>
      <c r="C60" s="81" t="s">
        <v>513</v>
      </c>
      <c r="D60" s="81"/>
      <c r="E60" s="81"/>
      <c r="F60" s="81"/>
      <c r="G60" s="74" t="s">
        <v>514</v>
      </c>
      <c r="H60" s="74" t="s">
        <v>258</v>
      </c>
      <c r="I60" s="48"/>
      <c r="J60" s="48"/>
      <c r="K60" s="44"/>
      <c r="L60" s="44"/>
      <c r="M60" s="48"/>
      <c r="N60" s="48"/>
      <c r="O60" s="48"/>
      <c r="P60" s="48"/>
      <c r="Q60" s="48"/>
      <c r="R60" s="3" t="s">
        <v>336</v>
      </c>
      <c r="S60" s="44"/>
      <c r="T60" s="38" t="s">
        <v>369</v>
      </c>
      <c r="U60" s="76">
        <v>15</v>
      </c>
      <c r="V60" s="66">
        <v>280000</v>
      </c>
      <c r="W60" s="67">
        <f t="shared" si="3"/>
        <v>4200000</v>
      </c>
      <c r="X60" s="67">
        <f t="shared" si="0"/>
        <v>4704000</v>
      </c>
      <c r="Y60" s="48"/>
      <c r="Z60" s="50">
        <v>2016</v>
      </c>
      <c r="AA60" s="394"/>
    </row>
    <row r="61" spans="1:27" ht="51">
      <c r="A61" s="37" t="s">
        <v>515</v>
      </c>
      <c r="B61" s="38" t="s">
        <v>32</v>
      </c>
      <c r="C61" s="81" t="s">
        <v>516</v>
      </c>
      <c r="D61" s="81"/>
      <c r="E61" s="81"/>
      <c r="F61" s="81"/>
      <c r="G61" s="74" t="s">
        <v>514</v>
      </c>
      <c r="H61" s="74" t="s">
        <v>259</v>
      </c>
      <c r="I61" s="84"/>
      <c r="J61" s="84"/>
      <c r="K61" s="85"/>
      <c r="L61" s="85"/>
      <c r="M61" s="84"/>
      <c r="N61" s="84"/>
      <c r="O61" s="84"/>
      <c r="P61" s="84"/>
      <c r="Q61" s="84"/>
      <c r="R61" s="3" t="s">
        <v>336</v>
      </c>
      <c r="S61" s="85"/>
      <c r="T61" s="86" t="s">
        <v>369</v>
      </c>
      <c r="U61" s="65">
        <v>5</v>
      </c>
      <c r="V61" s="66">
        <v>240000</v>
      </c>
      <c r="W61" s="67">
        <f t="shared" si="3"/>
        <v>1200000</v>
      </c>
      <c r="X61" s="67">
        <f t="shared" si="0"/>
        <v>1344000.0000000002</v>
      </c>
      <c r="Y61" s="48"/>
      <c r="Z61" s="50">
        <v>2016</v>
      </c>
      <c r="AA61" s="398"/>
    </row>
    <row r="62" spans="1:27" ht="51">
      <c r="A62" s="37" t="s">
        <v>517</v>
      </c>
      <c r="B62" s="38" t="s">
        <v>32</v>
      </c>
      <c r="C62" s="42" t="s">
        <v>518</v>
      </c>
      <c r="D62" s="42"/>
      <c r="E62" s="42"/>
      <c r="F62" s="42"/>
      <c r="G62" s="42" t="s">
        <v>519</v>
      </c>
      <c r="H62" s="42" t="s">
        <v>260</v>
      </c>
      <c r="I62" s="41"/>
      <c r="J62" s="84"/>
      <c r="K62" s="85"/>
      <c r="L62" s="85"/>
      <c r="M62" s="84"/>
      <c r="N62" s="84"/>
      <c r="O62" s="84"/>
      <c r="P62" s="84"/>
      <c r="Q62" s="84"/>
      <c r="R62" s="3" t="s">
        <v>336</v>
      </c>
      <c r="S62" s="85"/>
      <c r="T62" s="86" t="s">
        <v>369</v>
      </c>
      <c r="U62" s="87">
        <v>4</v>
      </c>
      <c r="V62" s="88">
        <v>220000</v>
      </c>
      <c r="W62" s="89">
        <f>U62*V62</f>
        <v>880000</v>
      </c>
      <c r="X62" s="67">
        <f t="shared" si="0"/>
        <v>985600.0000000001</v>
      </c>
      <c r="Y62" s="48"/>
      <c r="Z62" s="50">
        <v>2016</v>
      </c>
      <c r="AA62" s="90" t="s">
        <v>520</v>
      </c>
    </row>
    <row r="63" spans="1:27" ht="51">
      <c r="A63" s="37" t="s">
        <v>521</v>
      </c>
      <c r="B63" s="38" t="s">
        <v>32</v>
      </c>
      <c r="C63" s="79" t="s">
        <v>522</v>
      </c>
      <c r="D63" s="79"/>
      <c r="E63" s="79"/>
      <c r="F63" s="79"/>
      <c r="G63" s="91" t="s">
        <v>523</v>
      </c>
      <c r="H63" s="92" t="s">
        <v>524</v>
      </c>
      <c r="I63" s="84"/>
      <c r="J63" s="84"/>
      <c r="K63" s="85"/>
      <c r="L63" s="85"/>
      <c r="M63" s="84"/>
      <c r="N63" s="84"/>
      <c r="O63" s="84"/>
      <c r="P63" s="84"/>
      <c r="Q63" s="84"/>
      <c r="R63" s="3" t="s">
        <v>336</v>
      </c>
      <c r="S63" s="85"/>
      <c r="T63" s="93" t="s">
        <v>525</v>
      </c>
      <c r="U63" s="65">
        <v>15000</v>
      </c>
      <c r="V63" s="88">
        <v>116.1</v>
      </c>
      <c r="W63" s="89">
        <f>U63*V63</f>
        <v>1741500</v>
      </c>
      <c r="X63" s="67">
        <f t="shared" si="0"/>
        <v>1950480.0000000002</v>
      </c>
      <c r="Y63" s="94"/>
      <c r="Z63" s="50">
        <v>2016</v>
      </c>
      <c r="AA63" s="393" t="s">
        <v>526</v>
      </c>
    </row>
    <row r="64" spans="1:27" ht="51">
      <c r="A64" s="37" t="s">
        <v>527</v>
      </c>
      <c r="B64" s="38" t="s">
        <v>32</v>
      </c>
      <c r="C64" s="79" t="s">
        <v>522</v>
      </c>
      <c r="D64" s="79"/>
      <c r="E64" s="79"/>
      <c r="F64" s="79"/>
      <c r="G64" s="91" t="s">
        <v>523</v>
      </c>
      <c r="H64" s="92" t="s">
        <v>528</v>
      </c>
      <c r="I64" s="84"/>
      <c r="J64" s="84"/>
      <c r="K64" s="85"/>
      <c r="L64" s="85"/>
      <c r="M64" s="84"/>
      <c r="N64" s="84"/>
      <c r="O64" s="84"/>
      <c r="P64" s="84"/>
      <c r="Q64" s="84"/>
      <c r="R64" s="3" t="s">
        <v>336</v>
      </c>
      <c r="S64" s="85"/>
      <c r="T64" s="93" t="s">
        <v>525</v>
      </c>
      <c r="U64" s="65">
        <v>250000</v>
      </c>
      <c r="V64" s="88">
        <v>116.1</v>
      </c>
      <c r="W64" s="89">
        <f>U64*V64</f>
        <v>29025000</v>
      </c>
      <c r="X64" s="67">
        <f t="shared" si="0"/>
        <v>32508000.000000004</v>
      </c>
      <c r="Y64" s="94"/>
      <c r="Z64" s="50">
        <v>2016</v>
      </c>
      <c r="AA64" s="394"/>
    </row>
    <row r="65" spans="1:27" ht="51">
      <c r="A65" s="37" t="s">
        <v>529</v>
      </c>
      <c r="B65" s="38" t="s">
        <v>32</v>
      </c>
      <c r="C65" s="79" t="s">
        <v>522</v>
      </c>
      <c r="D65" s="79"/>
      <c r="E65" s="79"/>
      <c r="F65" s="79"/>
      <c r="G65" s="91" t="s">
        <v>530</v>
      </c>
      <c r="H65" s="92" t="s">
        <v>531</v>
      </c>
      <c r="I65" s="48"/>
      <c r="J65" s="48"/>
      <c r="K65" s="44"/>
      <c r="L65" s="44"/>
      <c r="M65" s="48"/>
      <c r="N65" s="48"/>
      <c r="O65" s="48"/>
      <c r="P65" s="48"/>
      <c r="Q65" s="48"/>
      <c r="R65" s="3" t="s">
        <v>336</v>
      </c>
      <c r="S65" s="44"/>
      <c r="T65" s="93" t="s">
        <v>525</v>
      </c>
      <c r="U65" s="76">
        <v>10000</v>
      </c>
      <c r="V65" s="88">
        <v>116.1</v>
      </c>
      <c r="W65" s="89">
        <f aca="true" t="shared" si="4" ref="W65:W78">U65*V65</f>
        <v>1161000</v>
      </c>
      <c r="X65" s="67">
        <f t="shared" si="0"/>
        <v>1300320.0000000002</v>
      </c>
      <c r="Y65" s="94"/>
      <c r="Z65" s="50">
        <v>2016</v>
      </c>
      <c r="AA65" s="394"/>
    </row>
    <row r="66" spans="1:27" ht="51">
      <c r="A66" s="37" t="s">
        <v>532</v>
      </c>
      <c r="B66" s="38" t="s">
        <v>32</v>
      </c>
      <c r="C66" s="79" t="s">
        <v>522</v>
      </c>
      <c r="D66" s="79"/>
      <c r="E66" s="79"/>
      <c r="F66" s="79"/>
      <c r="G66" s="91" t="s">
        <v>523</v>
      </c>
      <c r="H66" s="92" t="s">
        <v>533</v>
      </c>
      <c r="I66" s="48"/>
      <c r="J66" s="48"/>
      <c r="K66" s="44"/>
      <c r="L66" s="44"/>
      <c r="M66" s="48"/>
      <c r="N66" s="48"/>
      <c r="O66" s="48"/>
      <c r="P66" s="48"/>
      <c r="Q66" s="48"/>
      <c r="R66" s="3" t="s">
        <v>336</v>
      </c>
      <c r="S66" s="44"/>
      <c r="T66" s="93" t="s">
        <v>525</v>
      </c>
      <c r="U66" s="76">
        <v>15000</v>
      </c>
      <c r="V66" s="88">
        <v>113.4</v>
      </c>
      <c r="W66" s="89">
        <f t="shared" si="4"/>
        <v>1701000</v>
      </c>
      <c r="X66" s="67">
        <f t="shared" si="0"/>
        <v>1905120.0000000002</v>
      </c>
      <c r="Y66" s="94"/>
      <c r="Z66" s="50">
        <v>2016</v>
      </c>
      <c r="AA66" s="394"/>
    </row>
    <row r="67" spans="1:27" ht="51">
      <c r="A67" s="37" t="s">
        <v>534</v>
      </c>
      <c r="B67" s="38" t="s">
        <v>32</v>
      </c>
      <c r="C67" s="79" t="s">
        <v>535</v>
      </c>
      <c r="D67" s="79"/>
      <c r="E67" s="79"/>
      <c r="F67" s="79"/>
      <c r="G67" s="91" t="s">
        <v>536</v>
      </c>
      <c r="H67" s="92" t="s">
        <v>524</v>
      </c>
      <c r="I67" s="48"/>
      <c r="J67" s="48"/>
      <c r="K67" s="44"/>
      <c r="L67" s="44"/>
      <c r="M67" s="48"/>
      <c r="N67" s="48"/>
      <c r="O67" s="48"/>
      <c r="P67" s="48"/>
      <c r="Q67" s="48"/>
      <c r="R67" s="3" t="s">
        <v>336</v>
      </c>
      <c r="S67" s="44"/>
      <c r="T67" s="93" t="s">
        <v>525</v>
      </c>
      <c r="U67" s="76">
        <v>593000</v>
      </c>
      <c r="V67" s="88">
        <v>149.99999999999997</v>
      </c>
      <c r="W67" s="89">
        <f t="shared" si="4"/>
        <v>88949999.99999999</v>
      </c>
      <c r="X67" s="67">
        <f t="shared" si="0"/>
        <v>99624000</v>
      </c>
      <c r="Y67" s="94"/>
      <c r="Z67" s="50">
        <v>2016</v>
      </c>
      <c r="AA67" s="394"/>
    </row>
    <row r="68" spans="1:27" ht="51">
      <c r="A68" s="37" t="s">
        <v>537</v>
      </c>
      <c r="B68" s="38" t="s">
        <v>32</v>
      </c>
      <c r="C68" s="79" t="s">
        <v>535</v>
      </c>
      <c r="D68" s="79"/>
      <c r="E68" s="79"/>
      <c r="F68" s="79"/>
      <c r="G68" s="91" t="s">
        <v>536</v>
      </c>
      <c r="H68" s="92" t="s">
        <v>533</v>
      </c>
      <c r="I68" s="48"/>
      <c r="J68" s="48"/>
      <c r="K68" s="44"/>
      <c r="L68" s="44"/>
      <c r="M68" s="48"/>
      <c r="N68" s="48"/>
      <c r="O68" s="48"/>
      <c r="P68" s="48"/>
      <c r="Q68" s="48"/>
      <c r="R68" s="3" t="s">
        <v>336</v>
      </c>
      <c r="S68" s="44"/>
      <c r="T68" s="93" t="s">
        <v>525</v>
      </c>
      <c r="U68" s="76">
        <v>630000</v>
      </c>
      <c r="V68" s="88">
        <v>150</v>
      </c>
      <c r="W68" s="89">
        <f t="shared" si="4"/>
        <v>94500000</v>
      </c>
      <c r="X68" s="67">
        <f t="shared" si="0"/>
        <v>105840000.00000001</v>
      </c>
      <c r="Y68" s="94"/>
      <c r="Z68" s="50">
        <v>2016</v>
      </c>
      <c r="AA68" s="394"/>
    </row>
    <row r="69" spans="1:27" ht="51">
      <c r="A69" s="37" t="s">
        <v>538</v>
      </c>
      <c r="B69" s="38" t="s">
        <v>32</v>
      </c>
      <c r="C69" s="79" t="s">
        <v>535</v>
      </c>
      <c r="D69" s="79"/>
      <c r="E69" s="79"/>
      <c r="F69" s="79"/>
      <c r="G69" s="91" t="s">
        <v>536</v>
      </c>
      <c r="H69" s="92" t="s">
        <v>528</v>
      </c>
      <c r="I69" s="48"/>
      <c r="J69" s="48"/>
      <c r="K69" s="44"/>
      <c r="L69" s="44"/>
      <c r="M69" s="48"/>
      <c r="N69" s="48"/>
      <c r="O69" s="48"/>
      <c r="P69" s="48"/>
      <c r="Q69" s="48"/>
      <c r="R69" s="3" t="s">
        <v>336</v>
      </c>
      <c r="S69" s="44"/>
      <c r="T69" s="93" t="s">
        <v>525</v>
      </c>
      <c r="U69" s="76">
        <v>950000</v>
      </c>
      <c r="V69" s="88">
        <v>149.99999999999997</v>
      </c>
      <c r="W69" s="89">
        <f t="shared" si="4"/>
        <v>142499999.99999997</v>
      </c>
      <c r="X69" s="67">
        <f t="shared" si="0"/>
        <v>159599999.99999997</v>
      </c>
      <c r="Y69" s="94"/>
      <c r="Z69" s="50">
        <v>2016</v>
      </c>
      <c r="AA69" s="394"/>
    </row>
    <row r="70" spans="1:27" ht="51">
      <c r="A70" s="37" t="s">
        <v>539</v>
      </c>
      <c r="B70" s="38" t="s">
        <v>32</v>
      </c>
      <c r="C70" s="79" t="s">
        <v>535</v>
      </c>
      <c r="D70" s="79"/>
      <c r="E70" s="79"/>
      <c r="F70" s="79"/>
      <c r="G70" s="91" t="s">
        <v>540</v>
      </c>
      <c r="H70" s="92" t="s">
        <v>541</v>
      </c>
      <c r="I70" s="48"/>
      <c r="J70" s="48"/>
      <c r="K70" s="44"/>
      <c r="L70" s="44"/>
      <c r="M70" s="48"/>
      <c r="N70" s="48"/>
      <c r="O70" s="48"/>
      <c r="P70" s="48"/>
      <c r="Q70" s="48"/>
      <c r="R70" s="3" t="s">
        <v>336</v>
      </c>
      <c r="S70" s="44"/>
      <c r="T70" s="93" t="s">
        <v>525</v>
      </c>
      <c r="U70" s="76">
        <v>195000</v>
      </c>
      <c r="V70" s="88">
        <v>145</v>
      </c>
      <c r="W70" s="89">
        <f t="shared" si="4"/>
        <v>28275000</v>
      </c>
      <c r="X70" s="67">
        <f t="shared" si="0"/>
        <v>31668000.000000004</v>
      </c>
      <c r="Y70" s="94"/>
      <c r="Z70" s="50">
        <v>2016</v>
      </c>
      <c r="AA70" s="394"/>
    </row>
    <row r="71" spans="1:27" ht="51">
      <c r="A71" s="37" t="s">
        <v>542</v>
      </c>
      <c r="B71" s="38" t="s">
        <v>32</v>
      </c>
      <c r="C71" s="79" t="s">
        <v>535</v>
      </c>
      <c r="D71" s="79"/>
      <c r="E71" s="79"/>
      <c r="F71" s="79"/>
      <c r="G71" s="91" t="s">
        <v>540</v>
      </c>
      <c r="H71" s="92" t="s">
        <v>531</v>
      </c>
      <c r="I71" s="48"/>
      <c r="J71" s="48"/>
      <c r="K71" s="44"/>
      <c r="L71" s="44"/>
      <c r="M71" s="48"/>
      <c r="N71" s="48"/>
      <c r="O71" s="48"/>
      <c r="P71" s="48"/>
      <c r="Q71" s="48"/>
      <c r="R71" s="3" t="s">
        <v>336</v>
      </c>
      <c r="S71" s="44"/>
      <c r="T71" s="93" t="s">
        <v>525</v>
      </c>
      <c r="U71" s="76">
        <v>107000</v>
      </c>
      <c r="V71" s="88">
        <v>145</v>
      </c>
      <c r="W71" s="89">
        <f t="shared" si="4"/>
        <v>15515000</v>
      </c>
      <c r="X71" s="67">
        <f t="shared" si="0"/>
        <v>17376800</v>
      </c>
      <c r="Y71" s="94"/>
      <c r="Z71" s="50">
        <v>2016</v>
      </c>
      <c r="AA71" s="394"/>
    </row>
    <row r="72" spans="1:27" ht="51">
      <c r="A72" s="37" t="s">
        <v>543</v>
      </c>
      <c r="B72" s="38" t="s">
        <v>32</v>
      </c>
      <c r="C72" s="79" t="s">
        <v>535</v>
      </c>
      <c r="D72" s="79"/>
      <c r="E72" s="79"/>
      <c r="F72" s="79"/>
      <c r="G72" s="91" t="s">
        <v>544</v>
      </c>
      <c r="H72" s="92" t="s">
        <v>545</v>
      </c>
      <c r="I72" s="48"/>
      <c r="J72" s="48"/>
      <c r="K72" s="44"/>
      <c r="L72" s="44"/>
      <c r="M72" s="48"/>
      <c r="N72" s="48"/>
      <c r="O72" s="48"/>
      <c r="P72" s="48"/>
      <c r="Q72" s="48"/>
      <c r="R72" s="3" t="s">
        <v>336</v>
      </c>
      <c r="S72" s="44"/>
      <c r="T72" s="93" t="s">
        <v>525</v>
      </c>
      <c r="U72" s="76">
        <v>71000</v>
      </c>
      <c r="V72" s="88">
        <v>149.99999999999997</v>
      </c>
      <c r="W72" s="89">
        <f t="shared" si="4"/>
        <v>10649999.999999998</v>
      </c>
      <c r="X72" s="67">
        <f t="shared" si="0"/>
        <v>11927999.999999998</v>
      </c>
      <c r="Y72" s="94"/>
      <c r="Z72" s="50">
        <v>2016</v>
      </c>
      <c r="AA72" s="394"/>
    </row>
    <row r="73" spans="1:27" ht="51">
      <c r="A73" s="37" t="s">
        <v>546</v>
      </c>
      <c r="B73" s="38" t="s">
        <v>32</v>
      </c>
      <c r="C73" s="79" t="s">
        <v>535</v>
      </c>
      <c r="D73" s="79"/>
      <c r="E73" s="79"/>
      <c r="F73" s="79"/>
      <c r="G73" s="91" t="s">
        <v>233</v>
      </c>
      <c r="H73" s="92"/>
      <c r="I73" s="48"/>
      <c r="J73" s="48"/>
      <c r="K73" s="44"/>
      <c r="L73" s="44"/>
      <c r="M73" s="48"/>
      <c r="N73" s="48"/>
      <c r="O73" s="48"/>
      <c r="P73" s="48"/>
      <c r="Q73" s="48"/>
      <c r="R73" s="3" t="s">
        <v>336</v>
      </c>
      <c r="S73" s="44"/>
      <c r="T73" s="93" t="s">
        <v>525</v>
      </c>
      <c r="U73" s="76">
        <v>305000</v>
      </c>
      <c r="V73" s="88">
        <v>117.0943396226415</v>
      </c>
      <c r="W73" s="89">
        <f t="shared" si="4"/>
        <v>35713773.584905654</v>
      </c>
      <c r="X73" s="67">
        <f t="shared" si="0"/>
        <v>39999426.41509434</v>
      </c>
      <c r="Y73" s="94"/>
      <c r="Z73" s="50">
        <v>2016</v>
      </c>
      <c r="AA73" s="394"/>
    </row>
    <row r="74" spans="1:27" ht="51">
      <c r="A74" s="37" t="s">
        <v>547</v>
      </c>
      <c r="B74" s="38" t="s">
        <v>32</v>
      </c>
      <c r="C74" s="79" t="s">
        <v>535</v>
      </c>
      <c r="D74" s="79"/>
      <c r="E74" s="79"/>
      <c r="F74" s="79"/>
      <c r="G74" s="91" t="s">
        <v>234</v>
      </c>
      <c r="H74" s="92"/>
      <c r="I74" s="92"/>
      <c r="J74" s="95"/>
      <c r="K74" s="95"/>
      <c r="L74" s="95"/>
      <c r="M74" s="95"/>
      <c r="N74" s="95"/>
      <c r="O74" s="95"/>
      <c r="P74" s="95"/>
      <c r="Q74" s="95"/>
      <c r="R74" s="3" t="s">
        <v>336</v>
      </c>
      <c r="S74" s="95"/>
      <c r="T74" s="93" t="s">
        <v>525</v>
      </c>
      <c r="U74" s="76">
        <v>10000</v>
      </c>
      <c r="V74" s="88">
        <v>88.4</v>
      </c>
      <c r="W74" s="89">
        <f t="shared" si="4"/>
        <v>884000</v>
      </c>
      <c r="X74" s="67">
        <f t="shared" si="0"/>
        <v>990080.0000000001</v>
      </c>
      <c r="Y74" s="94"/>
      <c r="Z74" s="50">
        <v>2016</v>
      </c>
      <c r="AA74" s="394"/>
    </row>
    <row r="75" spans="1:27" ht="51">
      <c r="A75" s="37" t="s">
        <v>548</v>
      </c>
      <c r="B75" s="38" t="s">
        <v>32</v>
      </c>
      <c r="C75" s="79" t="s">
        <v>522</v>
      </c>
      <c r="D75" s="79"/>
      <c r="E75" s="79"/>
      <c r="F75" s="79"/>
      <c r="G75" s="91" t="s">
        <v>237</v>
      </c>
      <c r="H75" s="92"/>
      <c r="I75" s="92"/>
      <c r="J75" s="95"/>
      <c r="K75" s="95"/>
      <c r="L75" s="95"/>
      <c r="M75" s="95"/>
      <c r="N75" s="95"/>
      <c r="O75" s="95"/>
      <c r="P75" s="95"/>
      <c r="Q75" s="95"/>
      <c r="R75" s="3" t="s">
        <v>336</v>
      </c>
      <c r="S75" s="95"/>
      <c r="T75" s="93" t="s">
        <v>525</v>
      </c>
      <c r="U75" s="76">
        <v>3000</v>
      </c>
      <c r="V75" s="88">
        <v>125.9</v>
      </c>
      <c r="W75" s="89">
        <f t="shared" si="4"/>
        <v>377700</v>
      </c>
      <c r="X75" s="67">
        <f t="shared" si="0"/>
        <v>423024.00000000006</v>
      </c>
      <c r="Y75" s="94"/>
      <c r="Z75" s="50">
        <v>2016</v>
      </c>
      <c r="AA75" s="398"/>
    </row>
    <row r="76" spans="1:27" ht="51">
      <c r="A76" s="37" t="s">
        <v>549</v>
      </c>
      <c r="B76" s="38" t="s">
        <v>32</v>
      </c>
      <c r="C76" s="96"/>
      <c r="D76" s="96"/>
      <c r="E76" s="96"/>
      <c r="F76" s="96"/>
      <c r="G76" s="97" t="s">
        <v>550</v>
      </c>
      <c r="H76" s="97" t="s">
        <v>261</v>
      </c>
      <c r="I76" s="92"/>
      <c r="J76" s="95"/>
      <c r="K76" s="95"/>
      <c r="L76" s="95"/>
      <c r="M76" s="95"/>
      <c r="N76" s="95"/>
      <c r="O76" s="95"/>
      <c r="P76" s="95"/>
      <c r="Q76" s="95"/>
      <c r="R76" s="3" t="s">
        <v>336</v>
      </c>
      <c r="S76" s="95"/>
      <c r="T76" s="93" t="s">
        <v>525</v>
      </c>
      <c r="U76" s="76">
        <v>210000</v>
      </c>
      <c r="V76" s="88">
        <v>32</v>
      </c>
      <c r="W76" s="89">
        <f t="shared" si="4"/>
        <v>6720000</v>
      </c>
      <c r="X76" s="67">
        <f t="shared" si="0"/>
        <v>7526400.000000001</v>
      </c>
      <c r="Y76" s="48"/>
      <c r="Z76" s="50">
        <v>2016</v>
      </c>
      <c r="AA76" s="393" t="s">
        <v>551</v>
      </c>
    </row>
    <row r="77" spans="1:27" ht="51">
      <c r="A77" s="37" t="s">
        <v>552</v>
      </c>
      <c r="B77" s="38" t="s">
        <v>32</v>
      </c>
      <c r="C77" s="96"/>
      <c r="D77" s="96"/>
      <c r="E77" s="96"/>
      <c r="F77" s="96"/>
      <c r="G77" s="91" t="s">
        <v>550</v>
      </c>
      <c r="H77" s="91" t="s">
        <v>262</v>
      </c>
      <c r="I77" s="92"/>
      <c r="J77" s="95"/>
      <c r="K77" s="95"/>
      <c r="L77" s="95"/>
      <c r="M77" s="95"/>
      <c r="N77" s="95"/>
      <c r="O77" s="95"/>
      <c r="P77" s="95"/>
      <c r="Q77" s="95"/>
      <c r="R77" s="3" t="s">
        <v>336</v>
      </c>
      <c r="S77" s="95"/>
      <c r="T77" s="93" t="s">
        <v>525</v>
      </c>
      <c r="U77" s="76">
        <v>90000</v>
      </c>
      <c r="V77" s="88">
        <v>32</v>
      </c>
      <c r="W77" s="89">
        <f t="shared" si="4"/>
        <v>2880000</v>
      </c>
      <c r="X77" s="67">
        <f t="shared" si="0"/>
        <v>3225600.0000000005</v>
      </c>
      <c r="Y77" s="48"/>
      <c r="Z77" s="50">
        <v>2016</v>
      </c>
      <c r="AA77" s="394"/>
    </row>
    <row r="78" spans="1:27" ht="51">
      <c r="A78" s="37" t="s">
        <v>553</v>
      </c>
      <c r="B78" s="38" t="s">
        <v>32</v>
      </c>
      <c r="C78" s="96"/>
      <c r="D78" s="98"/>
      <c r="E78" s="98"/>
      <c r="F78" s="98"/>
      <c r="G78" s="99" t="s">
        <v>550</v>
      </c>
      <c r="H78" s="99" t="s">
        <v>263</v>
      </c>
      <c r="I78" s="48"/>
      <c r="J78" s="48"/>
      <c r="K78" s="44"/>
      <c r="L78" s="44"/>
      <c r="M78" s="48"/>
      <c r="N78" s="48"/>
      <c r="O78" s="48"/>
      <c r="P78" s="48"/>
      <c r="Q78" s="48"/>
      <c r="R78" s="3" t="s">
        <v>336</v>
      </c>
      <c r="S78" s="44"/>
      <c r="T78" s="93" t="s">
        <v>525</v>
      </c>
      <c r="U78" s="76">
        <v>220000</v>
      </c>
      <c r="V78" s="88">
        <v>32</v>
      </c>
      <c r="W78" s="89">
        <f t="shared" si="4"/>
        <v>7040000</v>
      </c>
      <c r="X78" s="67">
        <f t="shared" si="0"/>
        <v>7884800.000000001</v>
      </c>
      <c r="Y78" s="48"/>
      <c r="Z78" s="50">
        <v>2016</v>
      </c>
      <c r="AA78" s="398"/>
    </row>
    <row r="79" spans="1:27" ht="51">
      <c r="A79" s="37" t="s">
        <v>554</v>
      </c>
      <c r="B79" s="38" t="s">
        <v>32</v>
      </c>
      <c r="C79" s="73" t="s">
        <v>555</v>
      </c>
      <c r="D79" s="73"/>
      <c r="E79" s="73"/>
      <c r="F79" s="73"/>
      <c r="G79" s="82" t="s">
        <v>239</v>
      </c>
      <c r="H79" s="41" t="s">
        <v>556</v>
      </c>
      <c r="I79" s="48"/>
      <c r="J79" s="48"/>
      <c r="K79" s="44"/>
      <c r="L79" s="44"/>
      <c r="M79" s="48"/>
      <c r="N79" s="48"/>
      <c r="O79" s="48"/>
      <c r="P79" s="48"/>
      <c r="Q79" s="48"/>
      <c r="R79" s="3" t="s">
        <v>336</v>
      </c>
      <c r="S79" s="44"/>
      <c r="T79" s="100" t="s">
        <v>557</v>
      </c>
      <c r="U79" s="101">
        <v>18</v>
      </c>
      <c r="V79" s="102">
        <v>1433</v>
      </c>
      <c r="W79" s="67">
        <f>U79*V79</f>
        <v>25794</v>
      </c>
      <c r="X79" s="67">
        <f t="shared" si="0"/>
        <v>28889.280000000002</v>
      </c>
      <c r="Y79" s="48"/>
      <c r="Z79" s="50">
        <v>2016</v>
      </c>
      <c r="AA79" s="395" t="s">
        <v>558</v>
      </c>
    </row>
    <row r="80" spans="1:27" ht="51">
      <c r="A80" s="37" t="s">
        <v>559</v>
      </c>
      <c r="B80" s="38" t="s">
        <v>32</v>
      </c>
      <c r="C80" s="77" t="s">
        <v>555</v>
      </c>
      <c r="D80" s="77"/>
      <c r="E80" s="77"/>
      <c r="F80" s="77"/>
      <c r="G80" s="82" t="s">
        <v>239</v>
      </c>
      <c r="H80" s="41" t="s">
        <v>560</v>
      </c>
      <c r="I80" s="48"/>
      <c r="J80" s="48"/>
      <c r="K80" s="44"/>
      <c r="L80" s="44"/>
      <c r="M80" s="48"/>
      <c r="N80" s="48"/>
      <c r="O80" s="48"/>
      <c r="P80" s="48"/>
      <c r="Q80" s="48"/>
      <c r="R80" s="3" t="s">
        <v>336</v>
      </c>
      <c r="S80" s="44"/>
      <c r="T80" s="100" t="s">
        <v>557</v>
      </c>
      <c r="U80" s="101">
        <v>4</v>
      </c>
      <c r="V80" s="66">
        <v>1513</v>
      </c>
      <c r="W80" s="103">
        <f aca="true" t="shared" si="5" ref="W80:W104">U80*V80</f>
        <v>6052</v>
      </c>
      <c r="X80" s="67">
        <f t="shared" si="0"/>
        <v>6778.240000000001</v>
      </c>
      <c r="Y80" s="48"/>
      <c r="Z80" s="50">
        <v>2016</v>
      </c>
      <c r="AA80" s="396"/>
    </row>
    <row r="81" spans="1:27" ht="51">
      <c r="A81" s="37" t="s">
        <v>561</v>
      </c>
      <c r="B81" s="38" t="s">
        <v>32</v>
      </c>
      <c r="C81" s="77" t="s">
        <v>562</v>
      </c>
      <c r="D81" s="77"/>
      <c r="E81" s="77"/>
      <c r="F81" s="77"/>
      <c r="G81" s="82" t="s">
        <v>563</v>
      </c>
      <c r="H81" s="104" t="s">
        <v>564</v>
      </c>
      <c r="I81" s="48"/>
      <c r="J81" s="48"/>
      <c r="K81" s="44"/>
      <c r="L81" s="44"/>
      <c r="M81" s="48"/>
      <c r="N81" s="48"/>
      <c r="O81" s="48"/>
      <c r="P81" s="48"/>
      <c r="Q81" s="48"/>
      <c r="R81" s="3" t="s">
        <v>336</v>
      </c>
      <c r="S81" s="44"/>
      <c r="T81" s="100" t="s">
        <v>557</v>
      </c>
      <c r="U81" s="101">
        <v>10</v>
      </c>
      <c r="V81" s="105">
        <v>117</v>
      </c>
      <c r="W81" s="103">
        <f t="shared" si="5"/>
        <v>1170</v>
      </c>
      <c r="X81" s="67">
        <f aca="true" t="shared" si="6" ref="X81:X144">W81*1.12</f>
        <v>1310.4</v>
      </c>
      <c r="Y81" s="48"/>
      <c r="Z81" s="50">
        <v>2016</v>
      </c>
      <c r="AA81" s="396"/>
    </row>
    <row r="82" spans="1:27" ht="51">
      <c r="A82" s="37" t="s">
        <v>565</v>
      </c>
      <c r="B82" s="38" t="s">
        <v>32</v>
      </c>
      <c r="C82" s="77" t="s">
        <v>566</v>
      </c>
      <c r="D82" s="77"/>
      <c r="E82" s="77"/>
      <c r="F82" s="77"/>
      <c r="G82" s="82" t="s">
        <v>567</v>
      </c>
      <c r="H82" s="104" t="s">
        <v>568</v>
      </c>
      <c r="I82" s="48"/>
      <c r="J82" s="48"/>
      <c r="K82" s="44"/>
      <c r="L82" s="44"/>
      <c r="M82" s="48"/>
      <c r="N82" s="48"/>
      <c r="O82" s="48"/>
      <c r="P82" s="48"/>
      <c r="Q82" s="48"/>
      <c r="R82" s="3" t="s">
        <v>336</v>
      </c>
      <c r="S82" s="44"/>
      <c r="T82" s="64" t="s">
        <v>378</v>
      </c>
      <c r="U82" s="101">
        <v>6</v>
      </c>
      <c r="V82" s="105">
        <v>460</v>
      </c>
      <c r="W82" s="103">
        <f t="shared" si="5"/>
        <v>2760</v>
      </c>
      <c r="X82" s="67">
        <f t="shared" si="6"/>
        <v>3091.2000000000003</v>
      </c>
      <c r="Y82" s="48"/>
      <c r="Z82" s="50">
        <v>2016</v>
      </c>
      <c r="AA82" s="396"/>
    </row>
    <row r="83" spans="1:27" ht="51">
      <c r="A83" s="37" t="s">
        <v>569</v>
      </c>
      <c r="B83" s="38" t="s">
        <v>32</v>
      </c>
      <c r="C83" s="77" t="s">
        <v>570</v>
      </c>
      <c r="D83" s="77"/>
      <c r="E83" s="77"/>
      <c r="F83" s="77"/>
      <c r="G83" s="82" t="s">
        <v>571</v>
      </c>
      <c r="H83" s="104" t="s">
        <v>572</v>
      </c>
      <c r="I83" s="48"/>
      <c r="J83" s="48"/>
      <c r="K83" s="44"/>
      <c r="L83" s="44"/>
      <c r="M83" s="48"/>
      <c r="N83" s="48"/>
      <c r="O83" s="48"/>
      <c r="P83" s="48"/>
      <c r="Q83" s="48"/>
      <c r="R83" s="3" t="s">
        <v>336</v>
      </c>
      <c r="S83" s="44"/>
      <c r="T83" s="100" t="s">
        <v>557</v>
      </c>
      <c r="U83" s="101">
        <v>4</v>
      </c>
      <c r="V83" s="66">
        <v>399</v>
      </c>
      <c r="W83" s="103">
        <f t="shared" si="5"/>
        <v>1596</v>
      </c>
      <c r="X83" s="67">
        <f t="shared" si="6"/>
        <v>1787.5200000000002</v>
      </c>
      <c r="Y83" s="48"/>
      <c r="Z83" s="50">
        <v>2016</v>
      </c>
      <c r="AA83" s="396"/>
    </row>
    <row r="84" spans="1:27" ht="51">
      <c r="A84" s="37" t="s">
        <v>573</v>
      </c>
      <c r="B84" s="38" t="s">
        <v>32</v>
      </c>
      <c r="C84" s="77" t="s">
        <v>574</v>
      </c>
      <c r="D84" s="77"/>
      <c r="E84" s="77"/>
      <c r="F84" s="77"/>
      <c r="G84" s="86" t="s">
        <v>575</v>
      </c>
      <c r="H84" s="106" t="s">
        <v>576</v>
      </c>
      <c r="I84" s="48"/>
      <c r="J84" s="48"/>
      <c r="K84" s="44"/>
      <c r="L84" s="44"/>
      <c r="M84" s="48"/>
      <c r="N84" s="48"/>
      <c r="O84" s="48"/>
      <c r="P84" s="48"/>
      <c r="Q84" s="48"/>
      <c r="R84" s="3" t="s">
        <v>336</v>
      </c>
      <c r="S84" s="44"/>
      <c r="T84" s="100" t="s">
        <v>557</v>
      </c>
      <c r="U84" s="101">
        <v>4</v>
      </c>
      <c r="V84" s="66">
        <v>105</v>
      </c>
      <c r="W84" s="103">
        <f t="shared" si="5"/>
        <v>420</v>
      </c>
      <c r="X84" s="67">
        <f t="shared" si="6"/>
        <v>470.40000000000003</v>
      </c>
      <c r="Y84" s="48"/>
      <c r="Z84" s="50">
        <v>2016</v>
      </c>
      <c r="AA84" s="396"/>
    </row>
    <row r="85" spans="1:27" ht="51">
      <c r="A85" s="37" t="s">
        <v>577</v>
      </c>
      <c r="B85" s="38" t="s">
        <v>32</v>
      </c>
      <c r="C85" s="77" t="s">
        <v>578</v>
      </c>
      <c r="D85" s="77"/>
      <c r="E85" s="77"/>
      <c r="F85" s="77"/>
      <c r="G85" s="82" t="s">
        <v>579</v>
      </c>
      <c r="H85" s="104" t="s">
        <v>580</v>
      </c>
      <c r="I85" s="48"/>
      <c r="J85" s="48"/>
      <c r="K85" s="44"/>
      <c r="L85" s="44"/>
      <c r="M85" s="48"/>
      <c r="N85" s="48"/>
      <c r="O85" s="48"/>
      <c r="P85" s="48"/>
      <c r="Q85" s="48"/>
      <c r="R85" s="3" t="s">
        <v>336</v>
      </c>
      <c r="S85" s="44"/>
      <c r="T85" s="100" t="s">
        <v>557</v>
      </c>
      <c r="U85" s="101">
        <v>4</v>
      </c>
      <c r="V85" s="107">
        <v>15810</v>
      </c>
      <c r="W85" s="108">
        <f t="shared" si="5"/>
        <v>63240</v>
      </c>
      <c r="X85" s="45">
        <f t="shared" si="6"/>
        <v>70828.8</v>
      </c>
      <c r="Y85" s="48"/>
      <c r="Z85" s="50">
        <v>2016</v>
      </c>
      <c r="AA85" s="396"/>
    </row>
    <row r="86" spans="1:27" ht="51">
      <c r="A86" s="37" t="s">
        <v>581</v>
      </c>
      <c r="B86" s="38" t="s">
        <v>32</v>
      </c>
      <c r="C86" s="77" t="s">
        <v>582</v>
      </c>
      <c r="D86" s="77"/>
      <c r="E86" s="77"/>
      <c r="F86" s="77"/>
      <c r="G86" s="82" t="s">
        <v>241</v>
      </c>
      <c r="H86" s="104" t="s">
        <v>583</v>
      </c>
      <c r="I86" s="48"/>
      <c r="J86" s="48"/>
      <c r="K86" s="44"/>
      <c r="L86" s="44"/>
      <c r="M86" s="48"/>
      <c r="N86" s="48"/>
      <c r="O86" s="48"/>
      <c r="P86" s="48"/>
      <c r="Q86" s="48"/>
      <c r="R86" s="3" t="s">
        <v>336</v>
      </c>
      <c r="S86" s="44"/>
      <c r="T86" s="64" t="s">
        <v>378</v>
      </c>
      <c r="U86" s="101">
        <v>1</v>
      </c>
      <c r="V86" s="107">
        <v>13703</v>
      </c>
      <c r="W86" s="108">
        <f t="shared" si="5"/>
        <v>13703</v>
      </c>
      <c r="X86" s="45">
        <f t="shared" si="6"/>
        <v>15347.36</v>
      </c>
      <c r="Y86" s="48"/>
      <c r="Z86" s="50">
        <v>2016</v>
      </c>
      <c r="AA86" s="396"/>
    </row>
    <row r="87" spans="1:27" ht="51">
      <c r="A87" s="37" t="s">
        <v>584</v>
      </c>
      <c r="B87" s="38" t="s">
        <v>32</v>
      </c>
      <c r="C87" s="77" t="s">
        <v>585</v>
      </c>
      <c r="D87" s="77"/>
      <c r="E87" s="77"/>
      <c r="F87" s="77"/>
      <c r="G87" s="82" t="s">
        <v>586</v>
      </c>
      <c r="H87" s="104" t="s">
        <v>587</v>
      </c>
      <c r="I87" s="48"/>
      <c r="J87" s="48"/>
      <c r="K87" s="44"/>
      <c r="L87" s="44"/>
      <c r="M87" s="48"/>
      <c r="N87" s="48"/>
      <c r="O87" s="48"/>
      <c r="P87" s="48"/>
      <c r="Q87" s="48"/>
      <c r="R87" s="3" t="s">
        <v>336</v>
      </c>
      <c r="S87" s="44"/>
      <c r="T87" s="64" t="s">
        <v>378</v>
      </c>
      <c r="U87" s="101">
        <v>1</v>
      </c>
      <c r="V87" s="107">
        <v>8738</v>
      </c>
      <c r="W87" s="108">
        <f t="shared" si="5"/>
        <v>8738</v>
      </c>
      <c r="X87" s="45">
        <f t="shared" si="6"/>
        <v>9786.560000000001</v>
      </c>
      <c r="Y87" s="48"/>
      <c r="Z87" s="50">
        <v>2016</v>
      </c>
      <c r="AA87" s="396"/>
    </row>
    <row r="88" spans="1:27" ht="51">
      <c r="A88" s="37" t="s">
        <v>588</v>
      </c>
      <c r="B88" s="38" t="s">
        <v>32</v>
      </c>
      <c r="C88" s="77" t="s">
        <v>589</v>
      </c>
      <c r="D88" s="77"/>
      <c r="E88" s="77"/>
      <c r="F88" s="77"/>
      <c r="G88" s="82" t="s">
        <v>590</v>
      </c>
      <c r="H88" s="104" t="s">
        <v>591</v>
      </c>
      <c r="I88" s="48"/>
      <c r="J88" s="48"/>
      <c r="K88" s="44"/>
      <c r="L88" s="44"/>
      <c r="M88" s="48"/>
      <c r="N88" s="48"/>
      <c r="O88" s="48"/>
      <c r="P88" s="48"/>
      <c r="Q88" s="48"/>
      <c r="R88" s="3" t="s">
        <v>336</v>
      </c>
      <c r="S88" s="44"/>
      <c r="T88" s="100" t="s">
        <v>557</v>
      </c>
      <c r="U88" s="101">
        <v>2</v>
      </c>
      <c r="V88" s="107">
        <v>1035</v>
      </c>
      <c r="W88" s="108">
        <f t="shared" si="5"/>
        <v>2070</v>
      </c>
      <c r="X88" s="45">
        <f t="shared" si="6"/>
        <v>2318.4</v>
      </c>
      <c r="Y88" s="48"/>
      <c r="Z88" s="50">
        <v>2016</v>
      </c>
      <c r="AA88" s="396"/>
    </row>
    <row r="89" spans="1:27" ht="51">
      <c r="A89" s="37" t="s">
        <v>592</v>
      </c>
      <c r="B89" s="38" t="s">
        <v>32</v>
      </c>
      <c r="C89" s="77" t="s">
        <v>593</v>
      </c>
      <c r="D89" s="77"/>
      <c r="E89" s="77"/>
      <c r="F89" s="77"/>
      <c r="G89" s="82" t="s">
        <v>242</v>
      </c>
      <c r="H89" s="104" t="s">
        <v>594</v>
      </c>
      <c r="I89" s="48"/>
      <c r="J89" s="48"/>
      <c r="K89" s="44"/>
      <c r="L89" s="44"/>
      <c r="M89" s="48"/>
      <c r="N89" s="48"/>
      <c r="O89" s="48"/>
      <c r="P89" s="48"/>
      <c r="Q89" s="48"/>
      <c r="R89" s="3" t="s">
        <v>336</v>
      </c>
      <c r="S89" s="44"/>
      <c r="T89" s="64" t="s">
        <v>378</v>
      </c>
      <c r="U89" s="101">
        <v>2</v>
      </c>
      <c r="V89" s="107">
        <v>17124</v>
      </c>
      <c r="W89" s="108">
        <f t="shared" si="5"/>
        <v>34248</v>
      </c>
      <c r="X89" s="45">
        <f t="shared" si="6"/>
        <v>38357.76</v>
      </c>
      <c r="Y89" s="48"/>
      <c r="Z89" s="50">
        <v>2016</v>
      </c>
      <c r="AA89" s="396"/>
    </row>
    <row r="90" spans="1:27" ht="51">
      <c r="A90" s="37" t="s">
        <v>595</v>
      </c>
      <c r="B90" s="38" t="s">
        <v>32</v>
      </c>
      <c r="C90" s="77" t="s">
        <v>596</v>
      </c>
      <c r="D90" s="77"/>
      <c r="E90" s="77"/>
      <c r="F90" s="77"/>
      <c r="G90" s="82" t="s">
        <v>597</v>
      </c>
      <c r="H90" s="104" t="s">
        <v>598</v>
      </c>
      <c r="I90" s="48"/>
      <c r="J90" s="48"/>
      <c r="K90" s="44"/>
      <c r="L90" s="44"/>
      <c r="M90" s="48"/>
      <c r="N90" s="48"/>
      <c r="O90" s="48"/>
      <c r="P90" s="48"/>
      <c r="Q90" s="48"/>
      <c r="R90" s="3" t="s">
        <v>336</v>
      </c>
      <c r="S90" s="44"/>
      <c r="T90" s="100" t="s">
        <v>557</v>
      </c>
      <c r="U90" s="101">
        <v>1</v>
      </c>
      <c r="V90" s="107">
        <v>5695</v>
      </c>
      <c r="W90" s="108">
        <f t="shared" si="5"/>
        <v>5695</v>
      </c>
      <c r="X90" s="45">
        <f t="shared" si="6"/>
        <v>6378.400000000001</v>
      </c>
      <c r="Y90" s="48"/>
      <c r="Z90" s="50">
        <v>2016</v>
      </c>
      <c r="AA90" s="396"/>
    </row>
    <row r="91" spans="1:27" ht="51">
      <c r="A91" s="37" t="s">
        <v>599</v>
      </c>
      <c r="B91" s="38" t="s">
        <v>32</v>
      </c>
      <c r="C91" s="77" t="s">
        <v>596</v>
      </c>
      <c r="D91" s="77"/>
      <c r="E91" s="77"/>
      <c r="F91" s="77"/>
      <c r="G91" s="82" t="s">
        <v>600</v>
      </c>
      <c r="H91" s="104" t="s">
        <v>601</v>
      </c>
      <c r="I91" s="48"/>
      <c r="J91" s="48"/>
      <c r="K91" s="44"/>
      <c r="L91" s="44"/>
      <c r="M91" s="48"/>
      <c r="N91" s="48"/>
      <c r="O91" s="48"/>
      <c r="P91" s="48"/>
      <c r="Q91" s="48"/>
      <c r="R91" s="3" t="s">
        <v>336</v>
      </c>
      <c r="S91" s="44"/>
      <c r="T91" s="100" t="s">
        <v>557</v>
      </c>
      <c r="U91" s="101">
        <v>2</v>
      </c>
      <c r="V91" s="107">
        <v>5695</v>
      </c>
      <c r="W91" s="108">
        <f t="shared" si="5"/>
        <v>11390</v>
      </c>
      <c r="X91" s="45">
        <f t="shared" si="6"/>
        <v>12756.800000000001</v>
      </c>
      <c r="Y91" s="48"/>
      <c r="Z91" s="50">
        <v>2016</v>
      </c>
      <c r="AA91" s="396"/>
    </row>
    <row r="92" spans="1:27" ht="51">
      <c r="A92" s="37" t="s">
        <v>602</v>
      </c>
      <c r="B92" s="38" t="s">
        <v>32</v>
      </c>
      <c r="C92" s="77" t="s">
        <v>596</v>
      </c>
      <c r="D92" s="77"/>
      <c r="E92" s="77"/>
      <c r="F92" s="77"/>
      <c r="G92" s="82" t="s">
        <v>603</v>
      </c>
      <c r="H92" s="104" t="s">
        <v>604</v>
      </c>
      <c r="I92" s="48"/>
      <c r="J92" s="48"/>
      <c r="K92" s="44"/>
      <c r="L92" s="44"/>
      <c r="M92" s="48"/>
      <c r="N92" s="48"/>
      <c r="O92" s="48"/>
      <c r="P92" s="48"/>
      <c r="Q92" s="48"/>
      <c r="R92" s="3" t="s">
        <v>336</v>
      </c>
      <c r="S92" s="44"/>
      <c r="T92" s="100" t="s">
        <v>557</v>
      </c>
      <c r="U92" s="101">
        <v>2</v>
      </c>
      <c r="V92" s="107">
        <v>5690</v>
      </c>
      <c r="W92" s="108">
        <f t="shared" si="5"/>
        <v>11380</v>
      </c>
      <c r="X92" s="45">
        <f t="shared" si="6"/>
        <v>12745.6</v>
      </c>
      <c r="Y92" s="48"/>
      <c r="Z92" s="50">
        <v>2016</v>
      </c>
      <c r="AA92" s="396"/>
    </row>
    <row r="93" spans="1:27" ht="51">
      <c r="A93" s="37" t="s">
        <v>605</v>
      </c>
      <c r="B93" s="38" t="s">
        <v>32</v>
      </c>
      <c r="C93" s="77" t="s">
        <v>596</v>
      </c>
      <c r="D93" s="77"/>
      <c r="E93" s="77"/>
      <c r="F93" s="77"/>
      <c r="G93" s="82" t="s">
        <v>606</v>
      </c>
      <c r="H93" s="104" t="s">
        <v>607</v>
      </c>
      <c r="I93" s="48"/>
      <c r="J93" s="48"/>
      <c r="K93" s="44"/>
      <c r="L93" s="44"/>
      <c r="M93" s="48"/>
      <c r="N93" s="48"/>
      <c r="O93" s="48"/>
      <c r="P93" s="48"/>
      <c r="Q93" s="48"/>
      <c r="R93" s="3" t="s">
        <v>336</v>
      </c>
      <c r="S93" s="44"/>
      <c r="T93" s="100" t="s">
        <v>557</v>
      </c>
      <c r="U93" s="101">
        <v>1</v>
      </c>
      <c r="V93" s="107">
        <v>5701</v>
      </c>
      <c r="W93" s="108">
        <f t="shared" si="5"/>
        <v>5701</v>
      </c>
      <c r="X93" s="45">
        <f t="shared" si="6"/>
        <v>6385.120000000001</v>
      </c>
      <c r="Y93" s="48"/>
      <c r="Z93" s="50">
        <v>2016</v>
      </c>
      <c r="AA93" s="396"/>
    </row>
    <row r="94" spans="1:27" ht="51">
      <c r="A94" s="37" t="s">
        <v>608</v>
      </c>
      <c r="B94" s="38" t="s">
        <v>32</v>
      </c>
      <c r="C94" s="77" t="s">
        <v>596</v>
      </c>
      <c r="D94" s="77"/>
      <c r="E94" s="77"/>
      <c r="F94" s="77"/>
      <c r="G94" s="82" t="s">
        <v>609</v>
      </c>
      <c r="H94" s="104" t="s">
        <v>610</v>
      </c>
      <c r="I94" s="48"/>
      <c r="J94" s="48"/>
      <c r="K94" s="44"/>
      <c r="L94" s="44"/>
      <c r="M94" s="48"/>
      <c r="N94" s="48"/>
      <c r="O94" s="48"/>
      <c r="P94" s="48"/>
      <c r="Q94" s="48"/>
      <c r="R94" s="3" t="s">
        <v>336</v>
      </c>
      <c r="S94" s="44"/>
      <c r="T94" s="100" t="s">
        <v>557</v>
      </c>
      <c r="U94" s="101">
        <v>1</v>
      </c>
      <c r="V94" s="107">
        <v>5680</v>
      </c>
      <c r="W94" s="108">
        <f t="shared" si="5"/>
        <v>5680</v>
      </c>
      <c r="X94" s="45">
        <f t="shared" si="6"/>
        <v>6361.6</v>
      </c>
      <c r="Y94" s="48"/>
      <c r="Z94" s="50">
        <v>2016</v>
      </c>
      <c r="AA94" s="396"/>
    </row>
    <row r="95" spans="1:27" ht="51">
      <c r="A95" s="37" t="s">
        <v>611</v>
      </c>
      <c r="B95" s="38" t="s">
        <v>32</v>
      </c>
      <c r="C95" s="77" t="s">
        <v>596</v>
      </c>
      <c r="D95" s="77"/>
      <c r="E95" s="77"/>
      <c r="F95" s="77"/>
      <c r="G95" s="82" t="s">
        <v>612</v>
      </c>
      <c r="H95" s="104" t="s">
        <v>613</v>
      </c>
      <c r="I95" s="48"/>
      <c r="J95" s="48"/>
      <c r="K95" s="44"/>
      <c r="L95" s="44"/>
      <c r="M95" s="48"/>
      <c r="N95" s="48"/>
      <c r="O95" s="48"/>
      <c r="P95" s="48"/>
      <c r="Q95" s="48"/>
      <c r="R95" s="3" t="s">
        <v>336</v>
      </c>
      <c r="S95" s="44"/>
      <c r="T95" s="100" t="s">
        <v>557</v>
      </c>
      <c r="U95" s="101">
        <v>1</v>
      </c>
      <c r="V95" s="107">
        <v>6615</v>
      </c>
      <c r="W95" s="108">
        <f t="shared" si="5"/>
        <v>6615</v>
      </c>
      <c r="X95" s="45">
        <f t="shared" si="6"/>
        <v>7408.800000000001</v>
      </c>
      <c r="Y95" s="48"/>
      <c r="Z95" s="50">
        <v>2016</v>
      </c>
      <c r="AA95" s="396"/>
    </row>
    <row r="96" spans="1:27" ht="51">
      <c r="A96" s="37" t="s">
        <v>614</v>
      </c>
      <c r="B96" s="38" t="s">
        <v>32</v>
      </c>
      <c r="C96" s="77" t="s">
        <v>596</v>
      </c>
      <c r="D96" s="77"/>
      <c r="E96" s="77"/>
      <c r="F96" s="77"/>
      <c r="G96" s="82" t="s">
        <v>615</v>
      </c>
      <c r="H96" s="104" t="s">
        <v>616</v>
      </c>
      <c r="I96" s="48"/>
      <c r="J96" s="48"/>
      <c r="K96" s="44"/>
      <c r="L96" s="44"/>
      <c r="M96" s="48"/>
      <c r="N96" s="48"/>
      <c r="O96" s="48"/>
      <c r="P96" s="48"/>
      <c r="Q96" s="48"/>
      <c r="R96" s="3" t="s">
        <v>336</v>
      </c>
      <c r="S96" s="44"/>
      <c r="T96" s="100" t="s">
        <v>557</v>
      </c>
      <c r="U96" s="101">
        <v>1</v>
      </c>
      <c r="V96" s="107">
        <v>6294</v>
      </c>
      <c r="W96" s="108">
        <f t="shared" si="5"/>
        <v>6294</v>
      </c>
      <c r="X96" s="45">
        <f t="shared" si="6"/>
        <v>7049.280000000001</v>
      </c>
      <c r="Y96" s="48"/>
      <c r="Z96" s="50">
        <v>2016</v>
      </c>
      <c r="AA96" s="396"/>
    </row>
    <row r="97" spans="1:27" ht="51">
      <c r="A97" s="37" t="s">
        <v>617</v>
      </c>
      <c r="B97" s="38" t="s">
        <v>32</v>
      </c>
      <c r="C97" s="77" t="s">
        <v>596</v>
      </c>
      <c r="D97" s="77"/>
      <c r="E97" s="77"/>
      <c r="F97" s="77"/>
      <c r="G97" s="82" t="s">
        <v>618</v>
      </c>
      <c r="H97" s="104" t="s">
        <v>619</v>
      </c>
      <c r="I97" s="48"/>
      <c r="J97" s="48"/>
      <c r="K97" s="44"/>
      <c r="L97" s="44"/>
      <c r="M97" s="48"/>
      <c r="N97" s="48"/>
      <c r="O97" s="48"/>
      <c r="P97" s="48"/>
      <c r="Q97" s="48"/>
      <c r="R97" s="3" t="s">
        <v>336</v>
      </c>
      <c r="S97" s="44"/>
      <c r="T97" s="100" t="s">
        <v>557</v>
      </c>
      <c r="U97" s="101">
        <v>1</v>
      </c>
      <c r="V97" s="107">
        <v>6294</v>
      </c>
      <c r="W97" s="108">
        <f t="shared" si="5"/>
        <v>6294</v>
      </c>
      <c r="X97" s="45">
        <f t="shared" si="6"/>
        <v>7049.280000000001</v>
      </c>
      <c r="Y97" s="48"/>
      <c r="Z97" s="50">
        <v>2016</v>
      </c>
      <c r="AA97" s="396"/>
    </row>
    <row r="98" spans="1:27" ht="51">
      <c r="A98" s="37" t="s">
        <v>620</v>
      </c>
      <c r="B98" s="38" t="s">
        <v>32</v>
      </c>
      <c r="C98" s="77" t="s">
        <v>596</v>
      </c>
      <c r="D98" s="77"/>
      <c r="E98" s="77"/>
      <c r="F98" s="77"/>
      <c r="G98" s="82" t="s">
        <v>621</v>
      </c>
      <c r="H98" s="104" t="s">
        <v>622</v>
      </c>
      <c r="I98" s="48"/>
      <c r="J98" s="48"/>
      <c r="K98" s="44"/>
      <c r="L98" s="44"/>
      <c r="M98" s="48"/>
      <c r="N98" s="48"/>
      <c r="O98" s="48"/>
      <c r="P98" s="48"/>
      <c r="Q98" s="48"/>
      <c r="R98" s="3" t="s">
        <v>336</v>
      </c>
      <c r="S98" s="44"/>
      <c r="T98" s="100" t="s">
        <v>557</v>
      </c>
      <c r="U98" s="101">
        <v>1</v>
      </c>
      <c r="V98" s="107">
        <v>6294</v>
      </c>
      <c r="W98" s="108">
        <f t="shared" si="5"/>
        <v>6294</v>
      </c>
      <c r="X98" s="45">
        <f t="shared" si="6"/>
        <v>7049.280000000001</v>
      </c>
      <c r="Y98" s="48"/>
      <c r="Z98" s="50">
        <v>2016</v>
      </c>
      <c r="AA98" s="396"/>
    </row>
    <row r="99" spans="1:27" ht="51">
      <c r="A99" s="37" t="s">
        <v>623</v>
      </c>
      <c r="B99" s="38" t="s">
        <v>32</v>
      </c>
      <c r="C99" s="77" t="s">
        <v>596</v>
      </c>
      <c r="D99" s="77"/>
      <c r="E99" s="77"/>
      <c r="F99" s="77"/>
      <c r="G99" s="82" t="s">
        <v>624</v>
      </c>
      <c r="H99" s="104" t="s">
        <v>625</v>
      </c>
      <c r="I99" s="48"/>
      <c r="J99" s="48"/>
      <c r="K99" s="44"/>
      <c r="L99" s="44"/>
      <c r="M99" s="48"/>
      <c r="N99" s="48"/>
      <c r="O99" s="48"/>
      <c r="P99" s="48"/>
      <c r="Q99" s="48"/>
      <c r="R99" s="3" t="s">
        <v>336</v>
      </c>
      <c r="S99" s="44"/>
      <c r="T99" s="100" t="s">
        <v>557</v>
      </c>
      <c r="U99" s="101">
        <v>1</v>
      </c>
      <c r="V99" s="107">
        <v>6294</v>
      </c>
      <c r="W99" s="108">
        <f t="shared" si="5"/>
        <v>6294</v>
      </c>
      <c r="X99" s="45">
        <f t="shared" si="6"/>
        <v>7049.280000000001</v>
      </c>
      <c r="Y99" s="48"/>
      <c r="Z99" s="50">
        <v>2016</v>
      </c>
      <c r="AA99" s="396"/>
    </row>
    <row r="100" spans="1:27" ht="51">
      <c r="A100" s="37" t="s">
        <v>626</v>
      </c>
      <c r="B100" s="38" t="s">
        <v>32</v>
      </c>
      <c r="C100" s="77" t="s">
        <v>627</v>
      </c>
      <c r="D100" s="77"/>
      <c r="E100" s="77"/>
      <c r="F100" s="77"/>
      <c r="G100" s="82" t="s">
        <v>243</v>
      </c>
      <c r="H100" s="104" t="s">
        <v>628</v>
      </c>
      <c r="I100" s="48"/>
      <c r="J100" s="48"/>
      <c r="K100" s="44"/>
      <c r="L100" s="44"/>
      <c r="M100" s="48"/>
      <c r="N100" s="48"/>
      <c r="O100" s="48"/>
      <c r="P100" s="48"/>
      <c r="Q100" s="48"/>
      <c r="R100" s="3" t="s">
        <v>336</v>
      </c>
      <c r="S100" s="44"/>
      <c r="T100" s="64" t="s">
        <v>378</v>
      </c>
      <c r="U100" s="101">
        <v>4</v>
      </c>
      <c r="V100" s="107">
        <v>993</v>
      </c>
      <c r="W100" s="108">
        <f t="shared" si="5"/>
        <v>3972</v>
      </c>
      <c r="X100" s="45">
        <f t="shared" si="6"/>
        <v>4448.64</v>
      </c>
      <c r="Y100" s="48"/>
      <c r="Z100" s="50">
        <v>2016</v>
      </c>
      <c r="AA100" s="396"/>
    </row>
    <row r="101" spans="1:27" ht="51">
      <c r="A101" s="37" t="s">
        <v>629</v>
      </c>
      <c r="B101" s="38" t="s">
        <v>32</v>
      </c>
      <c r="C101" s="77" t="s">
        <v>627</v>
      </c>
      <c r="D101" s="77"/>
      <c r="E101" s="77"/>
      <c r="F101" s="77"/>
      <c r="G101" s="82" t="s">
        <v>244</v>
      </c>
      <c r="H101" s="104" t="s">
        <v>630</v>
      </c>
      <c r="I101" s="48"/>
      <c r="J101" s="48"/>
      <c r="K101" s="44"/>
      <c r="L101" s="44"/>
      <c r="M101" s="48"/>
      <c r="N101" s="48"/>
      <c r="O101" s="48"/>
      <c r="P101" s="48"/>
      <c r="Q101" s="48"/>
      <c r="R101" s="3" t="s">
        <v>336</v>
      </c>
      <c r="S101" s="44"/>
      <c r="T101" s="64" t="s">
        <v>378</v>
      </c>
      <c r="U101" s="101">
        <v>2</v>
      </c>
      <c r="V101" s="107">
        <v>189</v>
      </c>
      <c r="W101" s="108">
        <f t="shared" si="5"/>
        <v>378</v>
      </c>
      <c r="X101" s="45">
        <f t="shared" si="6"/>
        <v>423.36</v>
      </c>
      <c r="Y101" s="48"/>
      <c r="Z101" s="50">
        <v>2016</v>
      </c>
      <c r="AA101" s="396"/>
    </row>
    <row r="102" spans="1:27" ht="51">
      <c r="A102" s="37" t="s">
        <v>631</v>
      </c>
      <c r="B102" s="38" t="s">
        <v>32</v>
      </c>
      <c r="C102" s="77" t="s">
        <v>632</v>
      </c>
      <c r="D102" s="77"/>
      <c r="E102" s="77"/>
      <c r="F102" s="77"/>
      <c r="G102" s="82" t="s">
        <v>633</v>
      </c>
      <c r="H102" s="104">
        <v>205</v>
      </c>
      <c r="I102" s="48"/>
      <c r="J102" s="48"/>
      <c r="K102" s="44"/>
      <c r="L102" s="44"/>
      <c r="M102" s="48"/>
      <c r="N102" s="48"/>
      <c r="O102" s="48"/>
      <c r="P102" s="48"/>
      <c r="Q102" s="48"/>
      <c r="R102" s="3" t="s">
        <v>336</v>
      </c>
      <c r="S102" s="44"/>
      <c r="T102" s="64" t="s">
        <v>378</v>
      </c>
      <c r="U102" s="101">
        <v>2</v>
      </c>
      <c r="V102" s="107">
        <v>369</v>
      </c>
      <c r="W102" s="108">
        <f t="shared" si="5"/>
        <v>738</v>
      </c>
      <c r="X102" s="45">
        <f t="shared" si="6"/>
        <v>826.5600000000001</v>
      </c>
      <c r="Y102" s="48"/>
      <c r="Z102" s="50">
        <v>2016</v>
      </c>
      <c r="AA102" s="396"/>
    </row>
    <row r="103" spans="1:27" ht="51">
      <c r="A103" s="37" t="s">
        <v>634</v>
      </c>
      <c r="B103" s="38" t="s">
        <v>32</v>
      </c>
      <c r="C103" s="77" t="s">
        <v>632</v>
      </c>
      <c r="D103" s="77"/>
      <c r="E103" s="77"/>
      <c r="F103" s="77"/>
      <c r="G103" s="82" t="s">
        <v>633</v>
      </c>
      <c r="H103" s="104">
        <v>203</v>
      </c>
      <c r="I103" s="48"/>
      <c r="J103" s="48"/>
      <c r="K103" s="44"/>
      <c r="L103" s="44"/>
      <c r="M103" s="48"/>
      <c r="N103" s="48"/>
      <c r="O103" s="48"/>
      <c r="P103" s="48"/>
      <c r="Q103" s="48"/>
      <c r="R103" s="3" t="s">
        <v>336</v>
      </c>
      <c r="S103" s="44"/>
      <c r="T103" s="64" t="s">
        <v>378</v>
      </c>
      <c r="U103" s="101">
        <v>2</v>
      </c>
      <c r="V103" s="107">
        <v>303</v>
      </c>
      <c r="W103" s="108">
        <f t="shared" si="5"/>
        <v>606</v>
      </c>
      <c r="X103" s="45">
        <f t="shared" si="6"/>
        <v>678.72</v>
      </c>
      <c r="Y103" s="48"/>
      <c r="Z103" s="50">
        <v>2016</v>
      </c>
      <c r="AA103" s="396"/>
    </row>
    <row r="104" spans="1:27" ht="51">
      <c r="A104" s="37" t="s">
        <v>635</v>
      </c>
      <c r="B104" s="38" t="s">
        <v>32</v>
      </c>
      <c r="C104" s="109" t="s">
        <v>632</v>
      </c>
      <c r="D104" s="109"/>
      <c r="E104" s="109"/>
      <c r="F104" s="109"/>
      <c r="G104" s="110" t="s">
        <v>633</v>
      </c>
      <c r="H104" s="111">
        <v>305</v>
      </c>
      <c r="I104" s="48"/>
      <c r="J104" s="48"/>
      <c r="K104" s="44"/>
      <c r="L104" s="44"/>
      <c r="M104" s="48"/>
      <c r="N104" s="48"/>
      <c r="O104" s="48"/>
      <c r="P104" s="48"/>
      <c r="Q104" s="48"/>
      <c r="R104" s="3" t="s">
        <v>336</v>
      </c>
      <c r="S104" s="44"/>
      <c r="T104" s="64" t="s">
        <v>378</v>
      </c>
      <c r="U104" s="112">
        <v>1</v>
      </c>
      <c r="V104" s="113">
        <v>797</v>
      </c>
      <c r="W104" s="114">
        <f t="shared" si="5"/>
        <v>797</v>
      </c>
      <c r="X104" s="45">
        <f t="shared" si="6"/>
        <v>892.6400000000001</v>
      </c>
      <c r="Y104" s="48"/>
      <c r="Z104" s="50">
        <v>2016</v>
      </c>
      <c r="AA104" s="397"/>
    </row>
    <row r="105" spans="1:27" ht="51">
      <c r="A105" s="37" t="s">
        <v>636</v>
      </c>
      <c r="B105" s="38" t="s">
        <v>32</v>
      </c>
      <c r="C105" s="73" t="s">
        <v>555</v>
      </c>
      <c r="D105" s="73"/>
      <c r="E105" s="73"/>
      <c r="F105" s="73"/>
      <c r="G105" s="115" t="s">
        <v>239</v>
      </c>
      <c r="H105" s="100" t="s">
        <v>637</v>
      </c>
      <c r="I105" s="48"/>
      <c r="J105" s="48"/>
      <c r="K105" s="44"/>
      <c r="L105" s="44"/>
      <c r="M105" s="48"/>
      <c r="N105" s="48"/>
      <c r="O105" s="48"/>
      <c r="P105" s="48"/>
      <c r="Q105" s="48"/>
      <c r="R105" s="3" t="s">
        <v>336</v>
      </c>
      <c r="S105" s="44"/>
      <c r="T105" s="100" t="s">
        <v>557</v>
      </c>
      <c r="U105" s="101">
        <v>2</v>
      </c>
      <c r="V105" s="116">
        <v>5734</v>
      </c>
      <c r="W105" s="108">
        <f>U105*V105</f>
        <v>11468</v>
      </c>
      <c r="X105" s="45">
        <f t="shared" si="6"/>
        <v>12844.160000000002</v>
      </c>
      <c r="Y105" s="48"/>
      <c r="Z105" s="50">
        <v>2016</v>
      </c>
      <c r="AA105" s="395" t="s">
        <v>638</v>
      </c>
    </row>
    <row r="106" spans="1:27" ht="51">
      <c r="A106" s="37" t="s">
        <v>639</v>
      </c>
      <c r="B106" s="38" t="s">
        <v>32</v>
      </c>
      <c r="C106" s="77" t="s">
        <v>640</v>
      </c>
      <c r="D106" s="77"/>
      <c r="E106" s="77"/>
      <c r="F106" s="77"/>
      <c r="G106" s="82" t="s">
        <v>641</v>
      </c>
      <c r="H106" s="104" t="s">
        <v>642</v>
      </c>
      <c r="I106" s="48"/>
      <c r="J106" s="48"/>
      <c r="K106" s="44"/>
      <c r="L106" s="44"/>
      <c r="M106" s="48"/>
      <c r="N106" s="48"/>
      <c r="O106" s="48"/>
      <c r="P106" s="48"/>
      <c r="Q106" s="48"/>
      <c r="R106" s="3" t="s">
        <v>336</v>
      </c>
      <c r="S106" s="44"/>
      <c r="T106" s="64" t="s">
        <v>378</v>
      </c>
      <c r="U106" s="117">
        <v>2</v>
      </c>
      <c r="V106" s="118">
        <v>80000</v>
      </c>
      <c r="W106" s="108">
        <f aca="true" t="shared" si="7" ref="W106:W112">U106*V106</f>
        <v>160000</v>
      </c>
      <c r="X106" s="45">
        <f t="shared" si="6"/>
        <v>179200.00000000003</v>
      </c>
      <c r="Y106" s="48"/>
      <c r="Z106" s="50">
        <v>2016</v>
      </c>
      <c r="AA106" s="396"/>
    </row>
    <row r="107" spans="1:27" ht="51">
      <c r="A107" s="37" t="s">
        <v>643</v>
      </c>
      <c r="B107" s="38" t="s">
        <v>32</v>
      </c>
      <c r="C107" s="77" t="s">
        <v>562</v>
      </c>
      <c r="D107" s="77"/>
      <c r="E107" s="77"/>
      <c r="F107" s="77"/>
      <c r="G107" s="82" t="s">
        <v>563</v>
      </c>
      <c r="H107" s="104" t="s">
        <v>644</v>
      </c>
      <c r="I107" s="48"/>
      <c r="J107" s="48"/>
      <c r="K107" s="44"/>
      <c r="L107" s="44"/>
      <c r="M107" s="48"/>
      <c r="N107" s="48"/>
      <c r="O107" s="48"/>
      <c r="P107" s="48"/>
      <c r="Q107" s="48"/>
      <c r="R107" s="3" t="s">
        <v>336</v>
      </c>
      <c r="S107" s="44"/>
      <c r="T107" s="100" t="s">
        <v>557</v>
      </c>
      <c r="U107" s="117">
        <v>2</v>
      </c>
      <c r="V107" s="107">
        <v>26694</v>
      </c>
      <c r="W107" s="108">
        <f t="shared" si="7"/>
        <v>53388</v>
      </c>
      <c r="X107" s="45">
        <f t="shared" si="6"/>
        <v>59794.560000000005</v>
      </c>
      <c r="Y107" s="48"/>
      <c r="Z107" s="50">
        <v>2016</v>
      </c>
      <c r="AA107" s="396"/>
    </row>
    <row r="108" spans="1:30" ht="51">
      <c r="A108" s="37" t="s">
        <v>645</v>
      </c>
      <c r="B108" s="38" t="s">
        <v>32</v>
      </c>
      <c r="C108" s="77" t="s">
        <v>562</v>
      </c>
      <c r="D108" s="77"/>
      <c r="E108" s="77"/>
      <c r="F108" s="77"/>
      <c r="G108" s="82" t="s">
        <v>242</v>
      </c>
      <c r="H108" s="104" t="s">
        <v>646</v>
      </c>
      <c r="I108" s="48"/>
      <c r="J108" s="48"/>
      <c r="K108" s="44"/>
      <c r="L108" s="44"/>
      <c r="M108" s="48"/>
      <c r="N108" s="48"/>
      <c r="O108" s="48"/>
      <c r="P108" s="48"/>
      <c r="Q108" s="48"/>
      <c r="R108" s="3" t="s">
        <v>336</v>
      </c>
      <c r="S108" s="44"/>
      <c r="T108" s="64" t="s">
        <v>378</v>
      </c>
      <c r="U108" s="117">
        <v>8</v>
      </c>
      <c r="V108" s="107">
        <v>8788</v>
      </c>
      <c r="W108" s="108">
        <f t="shared" si="7"/>
        <v>70304</v>
      </c>
      <c r="X108" s="45">
        <f t="shared" si="6"/>
        <v>78740.48000000001</v>
      </c>
      <c r="Y108" s="48"/>
      <c r="Z108" s="50">
        <v>2016</v>
      </c>
      <c r="AA108" s="396"/>
      <c r="AD108" s="119"/>
    </row>
    <row r="109" spans="1:27" ht="51">
      <c r="A109" s="37" t="s">
        <v>647</v>
      </c>
      <c r="B109" s="38" t="s">
        <v>32</v>
      </c>
      <c r="C109" s="77" t="s">
        <v>566</v>
      </c>
      <c r="D109" s="77"/>
      <c r="E109" s="77"/>
      <c r="F109" s="77"/>
      <c r="G109" s="74" t="s">
        <v>648</v>
      </c>
      <c r="H109" s="104" t="s">
        <v>649</v>
      </c>
      <c r="I109" s="48"/>
      <c r="J109" s="48"/>
      <c r="K109" s="44"/>
      <c r="L109" s="44"/>
      <c r="M109" s="48"/>
      <c r="N109" s="48"/>
      <c r="O109" s="48"/>
      <c r="P109" s="48"/>
      <c r="Q109" s="48"/>
      <c r="R109" s="3" t="s">
        <v>336</v>
      </c>
      <c r="S109" s="44"/>
      <c r="T109" s="64" t="s">
        <v>378</v>
      </c>
      <c r="U109" s="117">
        <v>2</v>
      </c>
      <c r="V109" s="107">
        <v>573</v>
      </c>
      <c r="W109" s="108">
        <f t="shared" si="7"/>
        <v>1146</v>
      </c>
      <c r="X109" s="45">
        <f t="shared" si="6"/>
        <v>1283.5200000000002</v>
      </c>
      <c r="Y109" s="48"/>
      <c r="Z109" s="50">
        <v>2016</v>
      </c>
      <c r="AA109" s="396"/>
    </row>
    <row r="110" spans="1:27" ht="51">
      <c r="A110" s="37" t="s">
        <v>650</v>
      </c>
      <c r="B110" s="38" t="s">
        <v>32</v>
      </c>
      <c r="C110" s="77" t="s">
        <v>578</v>
      </c>
      <c r="D110" s="77"/>
      <c r="E110" s="77"/>
      <c r="F110" s="77"/>
      <c r="G110" s="74" t="s">
        <v>586</v>
      </c>
      <c r="H110" s="104" t="s">
        <v>651</v>
      </c>
      <c r="I110" s="48"/>
      <c r="J110" s="48"/>
      <c r="K110" s="44"/>
      <c r="L110" s="44"/>
      <c r="M110" s="48"/>
      <c r="N110" s="48"/>
      <c r="O110" s="48"/>
      <c r="P110" s="48"/>
      <c r="Q110" s="48"/>
      <c r="R110" s="3" t="s">
        <v>336</v>
      </c>
      <c r="S110" s="44"/>
      <c r="T110" s="64" t="s">
        <v>378</v>
      </c>
      <c r="U110" s="117">
        <v>2</v>
      </c>
      <c r="V110" s="107">
        <v>4488</v>
      </c>
      <c r="W110" s="108">
        <f t="shared" si="7"/>
        <v>8976</v>
      </c>
      <c r="X110" s="45">
        <f t="shared" si="6"/>
        <v>10053.12</v>
      </c>
      <c r="Y110" s="48"/>
      <c r="Z110" s="50">
        <v>2016</v>
      </c>
      <c r="AA110" s="396"/>
    </row>
    <row r="111" spans="1:27" ht="51">
      <c r="A111" s="37" t="s">
        <v>652</v>
      </c>
      <c r="B111" s="38" t="s">
        <v>32</v>
      </c>
      <c r="C111" s="77" t="s">
        <v>578</v>
      </c>
      <c r="D111" s="77"/>
      <c r="E111" s="77"/>
      <c r="F111" s="77"/>
      <c r="G111" s="74" t="s">
        <v>579</v>
      </c>
      <c r="H111" s="104" t="s">
        <v>653</v>
      </c>
      <c r="I111" s="48"/>
      <c r="J111" s="48"/>
      <c r="K111" s="44"/>
      <c r="L111" s="44"/>
      <c r="M111" s="48"/>
      <c r="N111" s="48"/>
      <c r="O111" s="48"/>
      <c r="P111" s="48"/>
      <c r="Q111" s="48"/>
      <c r="R111" s="3" t="s">
        <v>336</v>
      </c>
      <c r="S111" s="44"/>
      <c r="T111" s="100" t="s">
        <v>557</v>
      </c>
      <c r="U111" s="117">
        <v>1</v>
      </c>
      <c r="V111" s="118">
        <v>47950</v>
      </c>
      <c r="W111" s="108">
        <f t="shared" si="7"/>
        <v>47950</v>
      </c>
      <c r="X111" s="45">
        <f t="shared" si="6"/>
        <v>53704.00000000001</v>
      </c>
      <c r="Y111" s="48"/>
      <c r="Z111" s="50">
        <v>2016</v>
      </c>
      <c r="AA111" s="396"/>
    </row>
    <row r="112" spans="1:27" ht="51">
      <c r="A112" s="37" t="s">
        <v>654</v>
      </c>
      <c r="B112" s="38" t="s">
        <v>32</v>
      </c>
      <c r="C112" s="77" t="s">
        <v>655</v>
      </c>
      <c r="D112" s="77"/>
      <c r="E112" s="77"/>
      <c r="F112" s="77"/>
      <c r="G112" s="74" t="s">
        <v>656</v>
      </c>
      <c r="H112" s="104" t="s">
        <v>657</v>
      </c>
      <c r="I112" s="48"/>
      <c r="J112" s="48"/>
      <c r="K112" s="44"/>
      <c r="L112" s="44"/>
      <c r="M112" s="48"/>
      <c r="N112" s="48"/>
      <c r="O112" s="48"/>
      <c r="P112" s="48"/>
      <c r="Q112" s="48"/>
      <c r="R112" s="3" t="s">
        <v>336</v>
      </c>
      <c r="S112" s="44"/>
      <c r="T112" s="64" t="s">
        <v>378</v>
      </c>
      <c r="U112" s="117">
        <v>8</v>
      </c>
      <c r="V112" s="107">
        <v>158</v>
      </c>
      <c r="W112" s="108">
        <f t="shared" si="7"/>
        <v>1264</v>
      </c>
      <c r="X112" s="45">
        <f t="shared" si="6"/>
        <v>1415.68</v>
      </c>
      <c r="Y112" s="48"/>
      <c r="Z112" s="50">
        <v>2016</v>
      </c>
      <c r="AA112" s="397"/>
    </row>
    <row r="113" spans="1:27" ht="51">
      <c r="A113" s="37" t="s">
        <v>658</v>
      </c>
      <c r="B113" s="38" t="s">
        <v>32</v>
      </c>
      <c r="C113" s="73" t="s">
        <v>555</v>
      </c>
      <c r="D113" s="73"/>
      <c r="E113" s="73"/>
      <c r="F113" s="73"/>
      <c r="G113" s="82" t="s">
        <v>239</v>
      </c>
      <c r="H113" s="104" t="s">
        <v>659</v>
      </c>
      <c r="I113" s="48"/>
      <c r="J113" s="48"/>
      <c r="K113" s="44"/>
      <c r="L113" s="44"/>
      <c r="M113" s="48"/>
      <c r="N113" s="48"/>
      <c r="O113" s="48"/>
      <c r="P113" s="48"/>
      <c r="Q113" s="48"/>
      <c r="R113" s="3" t="s">
        <v>336</v>
      </c>
      <c r="S113" s="44"/>
      <c r="T113" s="100" t="s">
        <v>557</v>
      </c>
      <c r="U113" s="101">
        <v>12</v>
      </c>
      <c r="V113" s="116">
        <v>453</v>
      </c>
      <c r="W113" s="108">
        <f>U113*V113</f>
        <v>5436</v>
      </c>
      <c r="X113" s="45">
        <f t="shared" si="6"/>
        <v>6088.320000000001</v>
      </c>
      <c r="Y113" s="48"/>
      <c r="Z113" s="50">
        <v>2016</v>
      </c>
      <c r="AA113" s="395" t="s">
        <v>660</v>
      </c>
    </row>
    <row r="114" spans="1:27" ht="51">
      <c r="A114" s="37" t="s">
        <v>661</v>
      </c>
      <c r="B114" s="38" t="s">
        <v>32</v>
      </c>
      <c r="C114" s="77" t="s">
        <v>662</v>
      </c>
      <c r="D114" s="77"/>
      <c r="E114" s="77"/>
      <c r="F114" s="77"/>
      <c r="G114" s="82" t="s">
        <v>641</v>
      </c>
      <c r="H114" s="104" t="s">
        <v>663</v>
      </c>
      <c r="I114" s="48"/>
      <c r="J114" s="48"/>
      <c r="K114" s="44"/>
      <c r="L114" s="44"/>
      <c r="M114" s="48"/>
      <c r="N114" s="48"/>
      <c r="O114" s="48"/>
      <c r="P114" s="48"/>
      <c r="Q114" s="48"/>
      <c r="R114" s="3" t="s">
        <v>336</v>
      </c>
      <c r="S114" s="44"/>
      <c r="T114" s="64" t="s">
        <v>378</v>
      </c>
      <c r="U114" s="117">
        <v>2</v>
      </c>
      <c r="V114" s="107">
        <v>115063</v>
      </c>
      <c r="W114" s="108">
        <f aca="true" t="shared" si="8" ref="W114:W137">U114*V114</f>
        <v>230126</v>
      </c>
      <c r="X114" s="45">
        <f t="shared" si="6"/>
        <v>257741.12000000002</v>
      </c>
      <c r="Y114" s="48"/>
      <c r="Z114" s="50">
        <v>2016</v>
      </c>
      <c r="AA114" s="396"/>
    </row>
    <row r="115" spans="1:27" ht="51">
      <c r="A115" s="37" t="s">
        <v>664</v>
      </c>
      <c r="B115" s="38" t="s">
        <v>32</v>
      </c>
      <c r="C115" s="77" t="s">
        <v>578</v>
      </c>
      <c r="D115" s="77"/>
      <c r="E115" s="77"/>
      <c r="F115" s="77"/>
      <c r="G115" s="82" t="s">
        <v>665</v>
      </c>
      <c r="H115" s="104" t="s">
        <v>666</v>
      </c>
      <c r="I115" s="48"/>
      <c r="J115" s="48"/>
      <c r="K115" s="44"/>
      <c r="L115" s="44"/>
      <c r="M115" s="48"/>
      <c r="N115" s="48"/>
      <c r="O115" s="48"/>
      <c r="P115" s="48"/>
      <c r="Q115" s="48"/>
      <c r="R115" s="3" t="s">
        <v>336</v>
      </c>
      <c r="S115" s="44"/>
      <c r="T115" s="100" t="s">
        <v>557</v>
      </c>
      <c r="U115" s="117">
        <v>12</v>
      </c>
      <c r="V115" s="107">
        <v>83055</v>
      </c>
      <c r="W115" s="108">
        <f t="shared" si="8"/>
        <v>996660</v>
      </c>
      <c r="X115" s="45">
        <f t="shared" si="6"/>
        <v>1116259.2000000002</v>
      </c>
      <c r="Y115" s="48"/>
      <c r="Z115" s="50">
        <v>2016</v>
      </c>
      <c r="AA115" s="396"/>
    </row>
    <row r="116" spans="1:27" ht="51">
      <c r="A116" s="37" t="s">
        <v>667</v>
      </c>
      <c r="B116" s="38" t="s">
        <v>32</v>
      </c>
      <c r="C116" s="77" t="s">
        <v>668</v>
      </c>
      <c r="D116" s="77"/>
      <c r="E116" s="77"/>
      <c r="F116" s="77"/>
      <c r="G116" s="82" t="s">
        <v>648</v>
      </c>
      <c r="H116" s="104" t="s">
        <v>669</v>
      </c>
      <c r="I116" s="48"/>
      <c r="J116" s="48"/>
      <c r="K116" s="44"/>
      <c r="L116" s="44"/>
      <c r="M116" s="48"/>
      <c r="N116" s="48"/>
      <c r="O116" s="48"/>
      <c r="P116" s="48"/>
      <c r="Q116" s="48"/>
      <c r="R116" s="3" t="s">
        <v>336</v>
      </c>
      <c r="S116" s="44"/>
      <c r="T116" s="64" t="s">
        <v>378</v>
      </c>
      <c r="U116" s="117">
        <v>4</v>
      </c>
      <c r="V116" s="118">
        <v>2789.4900000000002</v>
      </c>
      <c r="W116" s="108">
        <f t="shared" si="8"/>
        <v>11157.960000000001</v>
      </c>
      <c r="X116" s="45">
        <f t="shared" si="6"/>
        <v>12496.915200000003</v>
      </c>
      <c r="Y116" s="48"/>
      <c r="Z116" s="50">
        <v>2016</v>
      </c>
      <c r="AA116" s="396"/>
    </row>
    <row r="117" spans="1:27" ht="51">
      <c r="A117" s="37" t="s">
        <v>670</v>
      </c>
      <c r="B117" s="38" t="s">
        <v>32</v>
      </c>
      <c r="C117" s="77" t="s">
        <v>671</v>
      </c>
      <c r="D117" s="77"/>
      <c r="E117" s="77"/>
      <c r="F117" s="77"/>
      <c r="G117" s="82" t="s">
        <v>672</v>
      </c>
      <c r="H117" s="104" t="s">
        <v>673</v>
      </c>
      <c r="I117" s="48"/>
      <c r="J117" s="48"/>
      <c r="K117" s="44"/>
      <c r="L117" s="44"/>
      <c r="M117" s="48"/>
      <c r="N117" s="48"/>
      <c r="O117" s="48"/>
      <c r="P117" s="48"/>
      <c r="Q117" s="48"/>
      <c r="R117" s="3" t="s">
        <v>336</v>
      </c>
      <c r="S117" s="44"/>
      <c r="T117" s="64" t="s">
        <v>378</v>
      </c>
      <c r="U117" s="117">
        <v>4</v>
      </c>
      <c r="V117" s="107">
        <v>288</v>
      </c>
      <c r="W117" s="108">
        <f t="shared" si="8"/>
        <v>1152</v>
      </c>
      <c r="X117" s="45">
        <f t="shared" si="6"/>
        <v>1290.2400000000002</v>
      </c>
      <c r="Y117" s="48"/>
      <c r="Z117" s="50">
        <v>2016</v>
      </c>
      <c r="AA117" s="396"/>
    </row>
    <row r="118" spans="1:27" ht="51">
      <c r="A118" s="37" t="s">
        <v>674</v>
      </c>
      <c r="B118" s="38" t="s">
        <v>32</v>
      </c>
      <c r="C118" s="77" t="s">
        <v>574</v>
      </c>
      <c r="D118" s="77"/>
      <c r="E118" s="77"/>
      <c r="F118" s="77"/>
      <c r="G118" s="82" t="s">
        <v>575</v>
      </c>
      <c r="H118" s="104" t="s">
        <v>675</v>
      </c>
      <c r="I118" s="48"/>
      <c r="J118" s="48"/>
      <c r="K118" s="44"/>
      <c r="L118" s="44"/>
      <c r="M118" s="48"/>
      <c r="N118" s="48"/>
      <c r="O118" s="48"/>
      <c r="P118" s="48"/>
      <c r="Q118" s="48"/>
      <c r="R118" s="3" t="s">
        <v>336</v>
      </c>
      <c r="S118" s="44"/>
      <c r="T118" s="100" t="s">
        <v>557</v>
      </c>
      <c r="U118" s="117">
        <v>6</v>
      </c>
      <c r="V118" s="107">
        <v>288</v>
      </c>
      <c r="W118" s="108">
        <f t="shared" si="8"/>
        <v>1728</v>
      </c>
      <c r="X118" s="45">
        <f t="shared" si="6"/>
        <v>1935.3600000000001</v>
      </c>
      <c r="Y118" s="48"/>
      <c r="Z118" s="50">
        <v>2016</v>
      </c>
      <c r="AA118" s="396"/>
    </row>
    <row r="119" spans="1:27" ht="51">
      <c r="A119" s="37" t="s">
        <v>676</v>
      </c>
      <c r="B119" s="38" t="s">
        <v>32</v>
      </c>
      <c r="C119" s="77" t="s">
        <v>677</v>
      </c>
      <c r="D119" s="77"/>
      <c r="E119" s="77"/>
      <c r="F119" s="77"/>
      <c r="G119" s="82" t="s">
        <v>678</v>
      </c>
      <c r="H119" s="104" t="s">
        <v>679</v>
      </c>
      <c r="I119" s="48"/>
      <c r="J119" s="48"/>
      <c r="K119" s="44"/>
      <c r="L119" s="44"/>
      <c r="M119" s="48"/>
      <c r="N119" s="48"/>
      <c r="O119" s="48"/>
      <c r="P119" s="48"/>
      <c r="Q119" s="48"/>
      <c r="R119" s="3" t="s">
        <v>336</v>
      </c>
      <c r="S119" s="44"/>
      <c r="T119" s="100" t="s">
        <v>557</v>
      </c>
      <c r="U119" s="117">
        <v>8</v>
      </c>
      <c r="V119" s="107">
        <v>288</v>
      </c>
      <c r="W119" s="108">
        <f t="shared" si="8"/>
        <v>2304</v>
      </c>
      <c r="X119" s="45">
        <f t="shared" si="6"/>
        <v>2580.4800000000005</v>
      </c>
      <c r="Y119" s="48"/>
      <c r="Z119" s="50">
        <v>2016</v>
      </c>
      <c r="AA119" s="396"/>
    </row>
    <row r="120" spans="1:27" ht="51">
      <c r="A120" s="37" t="s">
        <v>680</v>
      </c>
      <c r="B120" s="38" t="s">
        <v>32</v>
      </c>
      <c r="C120" s="77" t="s">
        <v>681</v>
      </c>
      <c r="D120" s="77"/>
      <c r="E120" s="77"/>
      <c r="F120" s="77"/>
      <c r="G120" s="82" t="s">
        <v>682</v>
      </c>
      <c r="H120" s="104" t="s">
        <v>683</v>
      </c>
      <c r="I120" s="48"/>
      <c r="J120" s="48"/>
      <c r="K120" s="44"/>
      <c r="L120" s="44"/>
      <c r="M120" s="48"/>
      <c r="N120" s="48"/>
      <c r="O120" s="48"/>
      <c r="P120" s="48"/>
      <c r="Q120" s="48"/>
      <c r="R120" s="3" t="s">
        <v>336</v>
      </c>
      <c r="S120" s="44"/>
      <c r="T120" s="100" t="s">
        <v>557</v>
      </c>
      <c r="U120" s="117">
        <v>1</v>
      </c>
      <c r="V120" s="107">
        <v>659</v>
      </c>
      <c r="W120" s="108">
        <f t="shared" si="8"/>
        <v>659</v>
      </c>
      <c r="X120" s="45">
        <f t="shared" si="6"/>
        <v>738.08</v>
      </c>
      <c r="Y120" s="48"/>
      <c r="Z120" s="50">
        <v>2016</v>
      </c>
      <c r="AA120" s="396"/>
    </row>
    <row r="121" spans="1:27" ht="51">
      <c r="A121" s="37" t="s">
        <v>684</v>
      </c>
      <c r="B121" s="38" t="s">
        <v>32</v>
      </c>
      <c r="C121" s="77" t="s">
        <v>685</v>
      </c>
      <c r="D121" s="77"/>
      <c r="E121" s="77"/>
      <c r="F121" s="77"/>
      <c r="G121" s="82" t="s">
        <v>686</v>
      </c>
      <c r="H121" s="104" t="s">
        <v>687</v>
      </c>
      <c r="I121" s="48"/>
      <c r="J121" s="48"/>
      <c r="K121" s="44"/>
      <c r="L121" s="44"/>
      <c r="M121" s="48"/>
      <c r="N121" s="48"/>
      <c r="O121" s="48"/>
      <c r="P121" s="48"/>
      <c r="Q121" s="48"/>
      <c r="R121" s="3" t="s">
        <v>336</v>
      </c>
      <c r="S121" s="44"/>
      <c r="T121" s="64" t="s">
        <v>378</v>
      </c>
      <c r="U121" s="117">
        <v>10</v>
      </c>
      <c r="V121" s="107">
        <v>47</v>
      </c>
      <c r="W121" s="108">
        <f t="shared" si="8"/>
        <v>470</v>
      </c>
      <c r="X121" s="45">
        <f t="shared" si="6"/>
        <v>526.4000000000001</v>
      </c>
      <c r="Y121" s="48"/>
      <c r="Z121" s="50">
        <v>2016</v>
      </c>
      <c r="AA121" s="396"/>
    </row>
    <row r="122" spans="1:27" ht="51">
      <c r="A122" s="37" t="s">
        <v>688</v>
      </c>
      <c r="B122" s="38" t="s">
        <v>32</v>
      </c>
      <c r="C122" s="77" t="s">
        <v>562</v>
      </c>
      <c r="D122" s="77"/>
      <c r="E122" s="77"/>
      <c r="F122" s="77"/>
      <c r="G122" s="82" t="s">
        <v>563</v>
      </c>
      <c r="H122" s="104" t="s">
        <v>689</v>
      </c>
      <c r="I122" s="48"/>
      <c r="J122" s="48"/>
      <c r="K122" s="44"/>
      <c r="L122" s="44"/>
      <c r="M122" s="48"/>
      <c r="N122" s="48"/>
      <c r="O122" s="48"/>
      <c r="P122" s="48"/>
      <c r="Q122" s="48"/>
      <c r="R122" s="3" t="s">
        <v>336</v>
      </c>
      <c r="S122" s="44"/>
      <c r="T122" s="64" t="s">
        <v>378</v>
      </c>
      <c r="U122" s="117">
        <v>10</v>
      </c>
      <c r="V122" s="107">
        <v>94</v>
      </c>
      <c r="W122" s="108">
        <f t="shared" si="8"/>
        <v>940</v>
      </c>
      <c r="X122" s="45">
        <f t="shared" si="6"/>
        <v>1052.8000000000002</v>
      </c>
      <c r="Y122" s="48"/>
      <c r="Z122" s="50">
        <v>2016</v>
      </c>
      <c r="AA122" s="396"/>
    </row>
    <row r="123" spans="1:27" ht="51">
      <c r="A123" s="37" t="s">
        <v>690</v>
      </c>
      <c r="B123" s="38" t="s">
        <v>32</v>
      </c>
      <c r="C123" s="77" t="s">
        <v>691</v>
      </c>
      <c r="D123" s="77"/>
      <c r="E123" s="77"/>
      <c r="F123" s="77"/>
      <c r="G123" s="82" t="s">
        <v>692</v>
      </c>
      <c r="H123" s="104" t="s">
        <v>693</v>
      </c>
      <c r="I123" s="48"/>
      <c r="J123" s="48"/>
      <c r="K123" s="44"/>
      <c r="L123" s="44"/>
      <c r="M123" s="48"/>
      <c r="N123" s="48"/>
      <c r="O123" s="48"/>
      <c r="P123" s="48"/>
      <c r="Q123" s="48"/>
      <c r="R123" s="3" t="s">
        <v>336</v>
      </c>
      <c r="S123" s="44"/>
      <c r="T123" s="64" t="s">
        <v>378</v>
      </c>
      <c r="U123" s="117">
        <v>4</v>
      </c>
      <c r="V123" s="118">
        <v>800</v>
      </c>
      <c r="W123" s="108">
        <f t="shared" si="8"/>
        <v>3200</v>
      </c>
      <c r="X123" s="45">
        <f t="shared" si="6"/>
        <v>3584.0000000000005</v>
      </c>
      <c r="Y123" s="48"/>
      <c r="Z123" s="50">
        <v>2016</v>
      </c>
      <c r="AA123" s="396"/>
    </row>
    <row r="124" spans="1:27" ht="51">
      <c r="A124" s="37" t="s">
        <v>694</v>
      </c>
      <c r="B124" s="38" t="s">
        <v>32</v>
      </c>
      <c r="C124" s="77" t="s">
        <v>585</v>
      </c>
      <c r="D124" s="77"/>
      <c r="E124" s="77"/>
      <c r="F124" s="77"/>
      <c r="G124" s="82" t="s">
        <v>586</v>
      </c>
      <c r="H124" s="104" t="s">
        <v>695</v>
      </c>
      <c r="I124" s="48"/>
      <c r="J124" s="48"/>
      <c r="K124" s="44"/>
      <c r="L124" s="44"/>
      <c r="M124" s="48"/>
      <c r="N124" s="48"/>
      <c r="O124" s="48"/>
      <c r="P124" s="48"/>
      <c r="Q124" s="48"/>
      <c r="R124" s="3" t="s">
        <v>336</v>
      </c>
      <c r="S124" s="44"/>
      <c r="T124" s="64" t="s">
        <v>378</v>
      </c>
      <c r="U124" s="117">
        <v>2</v>
      </c>
      <c r="V124" s="107">
        <v>7379</v>
      </c>
      <c r="W124" s="108">
        <f t="shared" si="8"/>
        <v>14758</v>
      </c>
      <c r="X124" s="45">
        <f t="shared" si="6"/>
        <v>16528.960000000003</v>
      </c>
      <c r="Y124" s="48"/>
      <c r="Z124" s="50">
        <v>2016</v>
      </c>
      <c r="AA124" s="396"/>
    </row>
    <row r="125" spans="1:27" ht="51">
      <c r="A125" s="37" t="s">
        <v>696</v>
      </c>
      <c r="B125" s="38" t="s">
        <v>32</v>
      </c>
      <c r="C125" s="77" t="s">
        <v>697</v>
      </c>
      <c r="D125" s="77"/>
      <c r="E125" s="77"/>
      <c r="F125" s="77"/>
      <c r="G125" s="82" t="s">
        <v>698</v>
      </c>
      <c r="H125" s="104" t="s">
        <v>699</v>
      </c>
      <c r="I125" s="48"/>
      <c r="J125" s="48"/>
      <c r="K125" s="44"/>
      <c r="L125" s="44"/>
      <c r="M125" s="48"/>
      <c r="N125" s="48"/>
      <c r="O125" s="48"/>
      <c r="P125" s="48"/>
      <c r="Q125" s="48"/>
      <c r="R125" s="3" t="s">
        <v>336</v>
      </c>
      <c r="S125" s="44"/>
      <c r="T125" s="64" t="s">
        <v>378</v>
      </c>
      <c r="U125" s="117">
        <v>2</v>
      </c>
      <c r="V125" s="107">
        <v>7379</v>
      </c>
      <c r="W125" s="108">
        <f t="shared" si="8"/>
        <v>14758</v>
      </c>
      <c r="X125" s="45">
        <f t="shared" si="6"/>
        <v>16528.960000000003</v>
      </c>
      <c r="Y125" s="48"/>
      <c r="Z125" s="50">
        <v>2016</v>
      </c>
      <c r="AA125" s="396"/>
    </row>
    <row r="126" spans="1:27" ht="51">
      <c r="A126" s="37" t="s">
        <v>700</v>
      </c>
      <c r="B126" s="38" t="s">
        <v>32</v>
      </c>
      <c r="C126" s="77" t="s">
        <v>593</v>
      </c>
      <c r="D126" s="77"/>
      <c r="E126" s="77"/>
      <c r="F126" s="77"/>
      <c r="G126" s="82" t="s">
        <v>242</v>
      </c>
      <c r="H126" s="104" t="s">
        <v>701</v>
      </c>
      <c r="I126" s="48"/>
      <c r="J126" s="48"/>
      <c r="K126" s="44"/>
      <c r="L126" s="44"/>
      <c r="M126" s="48"/>
      <c r="N126" s="48"/>
      <c r="O126" s="48"/>
      <c r="P126" s="48"/>
      <c r="Q126" s="48"/>
      <c r="R126" s="3" t="s">
        <v>336</v>
      </c>
      <c r="S126" s="44"/>
      <c r="T126" s="64" t="s">
        <v>378</v>
      </c>
      <c r="U126" s="117">
        <v>8</v>
      </c>
      <c r="V126" s="118">
        <v>4700</v>
      </c>
      <c r="W126" s="108">
        <f t="shared" si="8"/>
        <v>37600</v>
      </c>
      <c r="X126" s="45">
        <f t="shared" si="6"/>
        <v>42112.00000000001</v>
      </c>
      <c r="Y126" s="48"/>
      <c r="Z126" s="50">
        <v>2016</v>
      </c>
      <c r="AA126" s="396"/>
    </row>
    <row r="127" spans="1:27" ht="51">
      <c r="A127" s="37" t="s">
        <v>702</v>
      </c>
      <c r="B127" s="38" t="s">
        <v>32</v>
      </c>
      <c r="C127" s="77" t="s">
        <v>596</v>
      </c>
      <c r="D127" s="77"/>
      <c r="E127" s="77"/>
      <c r="F127" s="77"/>
      <c r="G127" s="82" t="s">
        <v>703</v>
      </c>
      <c r="H127" s="104" t="s">
        <v>704</v>
      </c>
      <c r="I127" s="48"/>
      <c r="J127" s="48"/>
      <c r="K127" s="44"/>
      <c r="L127" s="44"/>
      <c r="M127" s="48"/>
      <c r="N127" s="48"/>
      <c r="O127" s="48"/>
      <c r="P127" s="48"/>
      <c r="Q127" s="48"/>
      <c r="R127" s="3" t="s">
        <v>336</v>
      </c>
      <c r="S127" s="44"/>
      <c r="T127" s="100" t="s">
        <v>557</v>
      </c>
      <c r="U127" s="117">
        <v>1</v>
      </c>
      <c r="V127" s="107">
        <v>1942</v>
      </c>
      <c r="W127" s="108">
        <f t="shared" si="8"/>
        <v>1942</v>
      </c>
      <c r="X127" s="45">
        <f t="shared" si="6"/>
        <v>2175.0400000000004</v>
      </c>
      <c r="Y127" s="48"/>
      <c r="Z127" s="50">
        <v>2016</v>
      </c>
      <c r="AA127" s="396"/>
    </row>
    <row r="128" spans="1:27" ht="51">
      <c r="A128" s="37" t="s">
        <v>705</v>
      </c>
      <c r="B128" s="38" t="s">
        <v>32</v>
      </c>
      <c r="C128" s="77" t="s">
        <v>596</v>
      </c>
      <c r="D128" s="77"/>
      <c r="E128" s="77"/>
      <c r="F128" s="77"/>
      <c r="G128" s="82" t="s">
        <v>706</v>
      </c>
      <c r="H128" s="104" t="s">
        <v>707</v>
      </c>
      <c r="I128" s="48"/>
      <c r="J128" s="48"/>
      <c r="K128" s="44"/>
      <c r="L128" s="44"/>
      <c r="M128" s="48"/>
      <c r="N128" s="48"/>
      <c r="O128" s="48"/>
      <c r="P128" s="48"/>
      <c r="Q128" s="48"/>
      <c r="R128" s="3" t="s">
        <v>336</v>
      </c>
      <c r="S128" s="44"/>
      <c r="T128" s="100" t="s">
        <v>557</v>
      </c>
      <c r="U128" s="117">
        <v>1</v>
      </c>
      <c r="V128" s="107">
        <v>1942</v>
      </c>
      <c r="W128" s="108">
        <f t="shared" si="8"/>
        <v>1942</v>
      </c>
      <c r="X128" s="45">
        <f t="shared" si="6"/>
        <v>2175.0400000000004</v>
      </c>
      <c r="Y128" s="48"/>
      <c r="Z128" s="50">
        <v>2016</v>
      </c>
      <c r="AA128" s="396"/>
    </row>
    <row r="129" spans="1:27" ht="51">
      <c r="A129" s="37" t="s">
        <v>708</v>
      </c>
      <c r="B129" s="38" t="s">
        <v>32</v>
      </c>
      <c r="C129" s="77" t="s">
        <v>596</v>
      </c>
      <c r="D129" s="77"/>
      <c r="E129" s="77"/>
      <c r="F129" s="77"/>
      <c r="G129" s="82" t="s">
        <v>709</v>
      </c>
      <c r="H129" s="104" t="s">
        <v>707</v>
      </c>
      <c r="I129" s="48"/>
      <c r="J129" s="48"/>
      <c r="K129" s="44"/>
      <c r="L129" s="44"/>
      <c r="M129" s="48"/>
      <c r="N129" s="48"/>
      <c r="O129" s="48"/>
      <c r="P129" s="48"/>
      <c r="Q129" s="48"/>
      <c r="R129" s="3" t="s">
        <v>336</v>
      </c>
      <c r="S129" s="44"/>
      <c r="T129" s="100" t="s">
        <v>557</v>
      </c>
      <c r="U129" s="117">
        <v>1</v>
      </c>
      <c r="V129" s="107">
        <v>1942</v>
      </c>
      <c r="W129" s="108">
        <f t="shared" si="8"/>
        <v>1942</v>
      </c>
      <c r="X129" s="45">
        <f t="shared" si="6"/>
        <v>2175.0400000000004</v>
      </c>
      <c r="Y129" s="48"/>
      <c r="Z129" s="50">
        <v>2016</v>
      </c>
      <c r="AA129" s="396"/>
    </row>
    <row r="130" spans="1:27" ht="51">
      <c r="A130" s="37" t="s">
        <v>710</v>
      </c>
      <c r="B130" s="38" t="s">
        <v>32</v>
      </c>
      <c r="C130" s="77" t="s">
        <v>596</v>
      </c>
      <c r="D130" s="77"/>
      <c r="E130" s="77"/>
      <c r="F130" s="77"/>
      <c r="G130" s="82" t="s">
        <v>711</v>
      </c>
      <c r="H130" s="104" t="s">
        <v>707</v>
      </c>
      <c r="I130" s="48"/>
      <c r="J130" s="48"/>
      <c r="K130" s="44"/>
      <c r="L130" s="44"/>
      <c r="M130" s="48"/>
      <c r="N130" s="48"/>
      <c r="O130" s="48"/>
      <c r="P130" s="48"/>
      <c r="Q130" s="48"/>
      <c r="R130" s="3" t="s">
        <v>336</v>
      </c>
      <c r="S130" s="44"/>
      <c r="T130" s="100" t="s">
        <v>557</v>
      </c>
      <c r="U130" s="117">
        <v>1</v>
      </c>
      <c r="V130" s="107">
        <v>1942</v>
      </c>
      <c r="W130" s="108">
        <f t="shared" si="8"/>
        <v>1942</v>
      </c>
      <c r="X130" s="45">
        <f t="shared" si="6"/>
        <v>2175.0400000000004</v>
      </c>
      <c r="Y130" s="48"/>
      <c r="Z130" s="50">
        <v>2016</v>
      </c>
      <c r="AA130" s="396"/>
    </row>
    <row r="131" spans="1:27" ht="51">
      <c r="A131" s="37" t="s">
        <v>712</v>
      </c>
      <c r="B131" s="38" t="s">
        <v>32</v>
      </c>
      <c r="C131" s="77" t="s">
        <v>596</v>
      </c>
      <c r="D131" s="77"/>
      <c r="E131" s="77"/>
      <c r="F131" s="77"/>
      <c r="G131" s="82" t="s">
        <v>713</v>
      </c>
      <c r="H131" s="104" t="s">
        <v>707</v>
      </c>
      <c r="I131" s="48"/>
      <c r="J131" s="48"/>
      <c r="K131" s="44"/>
      <c r="L131" s="44"/>
      <c r="M131" s="48"/>
      <c r="N131" s="48"/>
      <c r="O131" s="48"/>
      <c r="P131" s="48"/>
      <c r="Q131" s="48"/>
      <c r="R131" s="3" t="s">
        <v>336</v>
      </c>
      <c r="S131" s="44"/>
      <c r="T131" s="100" t="s">
        <v>557</v>
      </c>
      <c r="U131" s="117">
        <v>1</v>
      </c>
      <c r="V131" s="107">
        <v>1942</v>
      </c>
      <c r="W131" s="108">
        <f t="shared" si="8"/>
        <v>1942</v>
      </c>
      <c r="X131" s="45">
        <f t="shared" si="6"/>
        <v>2175.0400000000004</v>
      </c>
      <c r="Y131" s="48"/>
      <c r="Z131" s="50">
        <v>2016</v>
      </c>
      <c r="AA131" s="396"/>
    </row>
    <row r="132" spans="1:27" ht="51">
      <c r="A132" s="37" t="s">
        <v>714</v>
      </c>
      <c r="B132" s="38" t="s">
        <v>32</v>
      </c>
      <c r="C132" s="77" t="s">
        <v>715</v>
      </c>
      <c r="D132" s="77"/>
      <c r="E132" s="77"/>
      <c r="F132" s="77"/>
      <c r="G132" s="82" t="s">
        <v>716</v>
      </c>
      <c r="H132" s="104" t="s">
        <v>717</v>
      </c>
      <c r="I132" s="48"/>
      <c r="J132" s="48"/>
      <c r="K132" s="44"/>
      <c r="L132" s="44"/>
      <c r="M132" s="48"/>
      <c r="N132" s="48"/>
      <c r="O132" s="48"/>
      <c r="P132" s="48"/>
      <c r="Q132" s="48"/>
      <c r="R132" s="3" t="s">
        <v>336</v>
      </c>
      <c r="S132" s="44"/>
      <c r="T132" s="100" t="s">
        <v>557</v>
      </c>
      <c r="U132" s="117">
        <v>1</v>
      </c>
      <c r="V132" s="107">
        <v>1647</v>
      </c>
      <c r="W132" s="108">
        <f t="shared" si="8"/>
        <v>1647</v>
      </c>
      <c r="X132" s="45">
        <f t="shared" si="6"/>
        <v>1844.64</v>
      </c>
      <c r="Y132" s="48"/>
      <c r="Z132" s="50">
        <v>2016</v>
      </c>
      <c r="AA132" s="396"/>
    </row>
    <row r="133" spans="1:27" ht="51">
      <c r="A133" s="37" t="s">
        <v>718</v>
      </c>
      <c r="B133" s="38" t="s">
        <v>32</v>
      </c>
      <c r="C133" s="77" t="s">
        <v>715</v>
      </c>
      <c r="D133" s="77"/>
      <c r="E133" s="77"/>
      <c r="F133" s="77"/>
      <c r="G133" s="82" t="s">
        <v>719</v>
      </c>
      <c r="H133" s="104" t="s">
        <v>720</v>
      </c>
      <c r="I133" s="48"/>
      <c r="J133" s="48"/>
      <c r="K133" s="44"/>
      <c r="L133" s="44"/>
      <c r="M133" s="48"/>
      <c r="N133" s="48"/>
      <c r="O133" s="48"/>
      <c r="P133" s="48"/>
      <c r="Q133" s="48"/>
      <c r="R133" s="3" t="s">
        <v>336</v>
      </c>
      <c r="S133" s="44"/>
      <c r="T133" s="100" t="s">
        <v>557</v>
      </c>
      <c r="U133" s="117">
        <v>1</v>
      </c>
      <c r="V133" s="107">
        <v>1647</v>
      </c>
      <c r="W133" s="108">
        <f t="shared" si="8"/>
        <v>1647</v>
      </c>
      <c r="X133" s="45">
        <f t="shared" si="6"/>
        <v>1844.64</v>
      </c>
      <c r="Y133" s="48"/>
      <c r="Z133" s="50">
        <v>2016</v>
      </c>
      <c r="AA133" s="396"/>
    </row>
    <row r="134" spans="1:27" ht="51">
      <c r="A134" s="37" t="s">
        <v>721</v>
      </c>
      <c r="B134" s="38" t="s">
        <v>32</v>
      </c>
      <c r="C134" s="77" t="s">
        <v>715</v>
      </c>
      <c r="D134" s="77"/>
      <c r="E134" s="77"/>
      <c r="F134" s="77"/>
      <c r="G134" s="82" t="s">
        <v>722</v>
      </c>
      <c r="H134" s="104" t="s">
        <v>723</v>
      </c>
      <c r="I134" s="48"/>
      <c r="J134" s="48"/>
      <c r="K134" s="44"/>
      <c r="L134" s="44"/>
      <c r="M134" s="48"/>
      <c r="N134" s="48"/>
      <c r="O134" s="48"/>
      <c r="P134" s="48"/>
      <c r="Q134" s="48"/>
      <c r="R134" s="3" t="s">
        <v>336</v>
      </c>
      <c r="S134" s="44"/>
      <c r="T134" s="100" t="s">
        <v>557</v>
      </c>
      <c r="U134" s="117">
        <v>1</v>
      </c>
      <c r="V134" s="107">
        <v>1647</v>
      </c>
      <c r="W134" s="108">
        <f t="shared" si="8"/>
        <v>1647</v>
      </c>
      <c r="X134" s="45">
        <f t="shared" si="6"/>
        <v>1844.64</v>
      </c>
      <c r="Y134" s="48"/>
      <c r="Z134" s="50">
        <v>2016</v>
      </c>
      <c r="AA134" s="396"/>
    </row>
    <row r="135" spans="1:27" ht="51">
      <c r="A135" s="37" t="s">
        <v>724</v>
      </c>
      <c r="B135" s="38" t="s">
        <v>32</v>
      </c>
      <c r="C135" s="77" t="s">
        <v>715</v>
      </c>
      <c r="D135" s="77"/>
      <c r="E135" s="77"/>
      <c r="F135" s="77"/>
      <c r="G135" s="82" t="s">
        <v>725</v>
      </c>
      <c r="H135" s="104" t="s">
        <v>723</v>
      </c>
      <c r="I135" s="48"/>
      <c r="J135" s="48"/>
      <c r="K135" s="44"/>
      <c r="L135" s="44"/>
      <c r="M135" s="48"/>
      <c r="N135" s="48"/>
      <c r="O135" s="48"/>
      <c r="P135" s="48"/>
      <c r="Q135" s="48"/>
      <c r="R135" s="3" t="s">
        <v>336</v>
      </c>
      <c r="S135" s="44"/>
      <c r="T135" s="100" t="s">
        <v>557</v>
      </c>
      <c r="U135" s="117">
        <v>1</v>
      </c>
      <c r="V135" s="107">
        <v>1647</v>
      </c>
      <c r="W135" s="108">
        <f t="shared" si="8"/>
        <v>1647</v>
      </c>
      <c r="X135" s="45">
        <f t="shared" si="6"/>
        <v>1844.64</v>
      </c>
      <c r="Y135" s="48"/>
      <c r="Z135" s="50">
        <v>2016</v>
      </c>
      <c r="AA135" s="396"/>
    </row>
    <row r="136" spans="1:27" ht="51">
      <c r="A136" s="37" t="s">
        <v>726</v>
      </c>
      <c r="B136" s="38" t="s">
        <v>32</v>
      </c>
      <c r="C136" s="77" t="s">
        <v>715</v>
      </c>
      <c r="D136" s="77"/>
      <c r="E136" s="77"/>
      <c r="F136" s="77"/>
      <c r="G136" s="82" t="s">
        <v>727</v>
      </c>
      <c r="H136" s="104" t="s">
        <v>723</v>
      </c>
      <c r="I136" s="48"/>
      <c r="J136" s="48"/>
      <c r="K136" s="44"/>
      <c r="L136" s="44"/>
      <c r="M136" s="48"/>
      <c r="N136" s="48"/>
      <c r="O136" s="48"/>
      <c r="P136" s="48"/>
      <c r="Q136" s="48"/>
      <c r="R136" s="3" t="s">
        <v>336</v>
      </c>
      <c r="S136" s="44"/>
      <c r="T136" s="100" t="s">
        <v>557</v>
      </c>
      <c r="U136" s="117">
        <v>1</v>
      </c>
      <c r="V136" s="107">
        <v>1647</v>
      </c>
      <c r="W136" s="108">
        <f t="shared" si="8"/>
        <v>1647</v>
      </c>
      <c r="X136" s="45">
        <f t="shared" si="6"/>
        <v>1844.64</v>
      </c>
      <c r="Y136" s="48"/>
      <c r="Z136" s="50">
        <v>2016</v>
      </c>
      <c r="AA136" s="396"/>
    </row>
    <row r="137" spans="1:27" ht="51">
      <c r="A137" s="37" t="s">
        <v>728</v>
      </c>
      <c r="B137" s="38" t="s">
        <v>32</v>
      </c>
      <c r="C137" s="77" t="s">
        <v>655</v>
      </c>
      <c r="D137" s="77"/>
      <c r="E137" s="77"/>
      <c r="F137" s="77"/>
      <c r="G137" s="82" t="s">
        <v>656</v>
      </c>
      <c r="H137" s="104" t="s">
        <v>657</v>
      </c>
      <c r="I137" s="48"/>
      <c r="J137" s="48"/>
      <c r="K137" s="44"/>
      <c r="L137" s="44"/>
      <c r="M137" s="48"/>
      <c r="N137" s="48"/>
      <c r="O137" s="48"/>
      <c r="P137" s="48"/>
      <c r="Q137" s="48"/>
      <c r="R137" s="3" t="s">
        <v>336</v>
      </c>
      <c r="S137" s="44"/>
      <c r="T137" s="64" t="s">
        <v>378</v>
      </c>
      <c r="U137" s="117">
        <v>1</v>
      </c>
      <c r="V137" s="107">
        <v>188</v>
      </c>
      <c r="W137" s="108">
        <f t="shared" si="8"/>
        <v>188</v>
      </c>
      <c r="X137" s="45">
        <f t="shared" si="6"/>
        <v>210.56000000000003</v>
      </c>
      <c r="Y137" s="48"/>
      <c r="Z137" s="50">
        <v>2016</v>
      </c>
      <c r="AA137" s="397"/>
    </row>
    <row r="138" spans="1:27" ht="51">
      <c r="A138" s="37" t="s">
        <v>729</v>
      </c>
      <c r="B138" s="38" t="s">
        <v>32</v>
      </c>
      <c r="C138" s="73" t="s">
        <v>578</v>
      </c>
      <c r="D138" s="73"/>
      <c r="E138" s="73"/>
      <c r="F138" s="73"/>
      <c r="G138" s="115" t="s">
        <v>579</v>
      </c>
      <c r="H138" s="100" t="s">
        <v>730</v>
      </c>
      <c r="I138" s="48"/>
      <c r="J138" s="48"/>
      <c r="K138" s="44"/>
      <c r="L138" s="44"/>
      <c r="M138" s="48"/>
      <c r="N138" s="48"/>
      <c r="O138" s="48"/>
      <c r="P138" s="48"/>
      <c r="Q138" s="48"/>
      <c r="R138" s="3" t="s">
        <v>336</v>
      </c>
      <c r="S138" s="44"/>
      <c r="T138" s="100" t="s">
        <v>557</v>
      </c>
      <c r="U138" s="101">
        <v>92</v>
      </c>
      <c r="V138" s="118">
        <v>21058.670000000002</v>
      </c>
      <c r="W138" s="108">
        <f>U138*V138</f>
        <v>1937397.6400000001</v>
      </c>
      <c r="X138" s="45">
        <f t="shared" si="6"/>
        <v>2169885.3568</v>
      </c>
      <c r="Y138" s="48"/>
      <c r="Z138" s="50">
        <v>2016</v>
      </c>
      <c r="AA138" s="395" t="s">
        <v>731</v>
      </c>
    </row>
    <row r="139" spans="1:27" ht="51">
      <c r="A139" s="37" t="s">
        <v>732</v>
      </c>
      <c r="B139" s="38" t="s">
        <v>32</v>
      </c>
      <c r="C139" s="77" t="s">
        <v>578</v>
      </c>
      <c r="D139" s="77"/>
      <c r="E139" s="77"/>
      <c r="F139" s="77"/>
      <c r="G139" s="82" t="s">
        <v>733</v>
      </c>
      <c r="H139" s="104" t="s">
        <v>734</v>
      </c>
      <c r="I139" s="48"/>
      <c r="J139" s="48"/>
      <c r="K139" s="44"/>
      <c r="L139" s="44"/>
      <c r="M139" s="48"/>
      <c r="N139" s="48"/>
      <c r="O139" s="48"/>
      <c r="P139" s="48"/>
      <c r="Q139" s="48"/>
      <c r="R139" s="3" t="s">
        <v>336</v>
      </c>
      <c r="S139" s="44"/>
      <c r="T139" s="100" t="s">
        <v>557</v>
      </c>
      <c r="U139" s="117">
        <v>122</v>
      </c>
      <c r="V139" s="107">
        <v>18863</v>
      </c>
      <c r="W139" s="108">
        <f aca="true" t="shared" si="9" ref="W139:W178">U139*V139</f>
        <v>2301286</v>
      </c>
      <c r="X139" s="45">
        <f t="shared" si="6"/>
        <v>2577440.3200000003</v>
      </c>
      <c r="Y139" s="48"/>
      <c r="Z139" s="50">
        <v>2016</v>
      </c>
      <c r="AA139" s="396"/>
    </row>
    <row r="140" spans="1:27" ht="51">
      <c r="A140" s="37" t="s">
        <v>735</v>
      </c>
      <c r="B140" s="38" t="s">
        <v>32</v>
      </c>
      <c r="C140" s="77" t="s">
        <v>593</v>
      </c>
      <c r="D140" s="77"/>
      <c r="E140" s="77"/>
      <c r="F140" s="77"/>
      <c r="G140" s="82" t="s">
        <v>242</v>
      </c>
      <c r="H140" s="104" t="s">
        <v>736</v>
      </c>
      <c r="I140" s="48"/>
      <c r="J140" s="48"/>
      <c r="K140" s="44"/>
      <c r="L140" s="44"/>
      <c r="M140" s="48"/>
      <c r="N140" s="48"/>
      <c r="O140" s="48"/>
      <c r="P140" s="48"/>
      <c r="Q140" s="48"/>
      <c r="R140" s="3" t="s">
        <v>336</v>
      </c>
      <c r="S140" s="44"/>
      <c r="T140" s="100" t="s">
        <v>557</v>
      </c>
      <c r="U140" s="117">
        <v>16</v>
      </c>
      <c r="V140" s="107">
        <v>26712</v>
      </c>
      <c r="W140" s="108">
        <f t="shared" si="9"/>
        <v>427392</v>
      </c>
      <c r="X140" s="45">
        <f t="shared" si="6"/>
        <v>478679.04000000004</v>
      </c>
      <c r="Y140" s="48"/>
      <c r="Z140" s="50">
        <v>2016</v>
      </c>
      <c r="AA140" s="396"/>
    </row>
    <row r="141" spans="1:27" ht="51">
      <c r="A141" s="37" t="s">
        <v>737</v>
      </c>
      <c r="B141" s="38" t="s">
        <v>32</v>
      </c>
      <c r="C141" s="77" t="s">
        <v>738</v>
      </c>
      <c r="D141" s="77"/>
      <c r="E141" s="77"/>
      <c r="F141" s="77"/>
      <c r="G141" s="82" t="s">
        <v>739</v>
      </c>
      <c r="H141" s="104" t="s">
        <v>740</v>
      </c>
      <c r="I141" s="48"/>
      <c r="J141" s="48"/>
      <c r="K141" s="44"/>
      <c r="L141" s="44"/>
      <c r="M141" s="48"/>
      <c r="N141" s="48"/>
      <c r="O141" s="48"/>
      <c r="P141" s="48"/>
      <c r="Q141" s="48"/>
      <c r="R141" s="3" t="s">
        <v>336</v>
      </c>
      <c r="S141" s="44"/>
      <c r="T141" s="100" t="s">
        <v>557</v>
      </c>
      <c r="U141" s="117">
        <v>6</v>
      </c>
      <c r="V141" s="118">
        <v>361174.22000000003</v>
      </c>
      <c r="W141" s="108">
        <f t="shared" si="9"/>
        <v>2167045.3200000003</v>
      </c>
      <c r="X141" s="45">
        <f t="shared" si="6"/>
        <v>2427090.7584000006</v>
      </c>
      <c r="Y141" s="48"/>
      <c r="Z141" s="50">
        <v>2016</v>
      </c>
      <c r="AA141" s="396"/>
    </row>
    <row r="142" spans="1:27" ht="51">
      <c r="A142" s="37" t="s">
        <v>741</v>
      </c>
      <c r="B142" s="38" t="s">
        <v>32</v>
      </c>
      <c r="C142" s="77" t="s">
        <v>640</v>
      </c>
      <c r="D142" s="77"/>
      <c r="E142" s="77"/>
      <c r="F142" s="77"/>
      <c r="G142" s="82" t="s">
        <v>641</v>
      </c>
      <c r="H142" s="104" t="s">
        <v>742</v>
      </c>
      <c r="I142" s="48"/>
      <c r="J142" s="48"/>
      <c r="K142" s="44"/>
      <c r="L142" s="44"/>
      <c r="M142" s="48"/>
      <c r="N142" s="48"/>
      <c r="O142" s="48"/>
      <c r="P142" s="48"/>
      <c r="Q142" s="48"/>
      <c r="R142" s="3" t="s">
        <v>336</v>
      </c>
      <c r="S142" s="44"/>
      <c r="T142" s="64" t="s">
        <v>378</v>
      </c>
      <c r="U142" s="117">
        <v>32</v>
      </c>
      <c r="V142" s="118">
        <v>30974.36</v>
      </c>
      <c r="W142" s="108">
        <f t="shared" si="9"/>
        <v>991179.52</v>
      </c>
      <c r="X142" s="45">
        <f t="shared" si="6"/>
        <v>1110121.0624000002</v>
      </c>
      <c r="Y142" s="48"/>
      <c r="Z142" s="50">
        <v>2016</v>
      </c>
      <c r="AA142" s="396"/>
    </row>
    <row r="143" spans="1:27" ht="51">
      <c r="A143" s="37" t="s">
        <v>743</v>
      </c>
      <c r="B143" s="38" t="s">
        <v>32</v>
      </c>
      <c r="C143" s="77" t="s">
        <v>744</v>
      </c>
      <c r="D143" s="77"/>
      <c r="E143" s="77"/>
      <c r="F143" s="77"/>
      <c r="G143" s="82" t="s">
        <v>745</v>
      </c>
      <c r="H143" s="104" t="s">
        <v>746</v>
      </c>
      <c r="I143" s="48"/>
      <c r="J143" s="48"/>
      <c r="K143" s="44"/>
      <c r="L143" s="44"/>
      <c r="M143" s="48"/>
      <c r="N143" s="48"/>
      <c r="O143" s="48"/>
      <c r="P143" s="48"/>
      <c r="Q143" s="48"/>
      <c r="R143" s="3" t="s">
        <v>336</v>
      </c>
      <c r="S143" s="44"/>
      <c r="T143" s="64" t="s">
        <v>378</v>
      </c>
      <c r="U143" s="117">
        <v>1</v>
      </c>
      <c r="V143" s="118">
        <v>370000</v>
      </c>
      <c r="W143" s="108">
        <f t="shared" si="9"/>
        <v>370000</v>
      </c>
      <c r="X143" s="45">
        <f t="shared" si="6"/>
        <v>414400.00000000006</v>
      </c>
      <c r="Y143" s="48"/>
      <c r="Z143" s="50">
        <v>2016</v>
      </c>
      <c r="AA143" s="396"/>
    </row>
    <row r="144" spans="1:27" ht="51">
      <c r="A144" s="37" t="s">
        <v>747</v>
      </c>
      <c r="B144" s="38" t="s">
        <v>32</v>
      </c>
      <c r="C144" s="77" t="s">
        <v>748</v>
      </c>
      <c r="D144" s="77"/>
      <c r="E144" s="77"/>
      <c r="F144" s="77"/>
      <c r="G144" s="82" t="s">
        <v>245</v>
      </c>
      <c r="H144" s="104" t="s">
        <v>749</v>
      </c>
      <c r="I144" s="48"/>
      <c r="J144" s="48"/>
      <c r="K144" s="44"/>
      <c r="L144" s="44"/>
      <c r="M144" s="48"/>
      <c r="N144" s="48"/>
      <c r="O144" s="48"/>
      <c r="P144" s="48"/>
      <c r="Q144" s="48"/>
      <c r="R144" s="3" t="s">
        <v>336</v>
      </c>
      <c r="S144" s="44"/>
      <c r="T144" s="64" t="s">
        <v>378</v>
      </c>
      <c r="U144" s="117">
        <v>40</v>
      </c>
      <c r="V144" s="118">
        <v>24848.61</v>
      </c>
      <c r="W144" s="108">
        <f t="shared" si="9"/>
        <v>993944.4</v>
      </c>
      <c r="X144" s="45">
        <f t="shared" si="6"/>
        <v>1113217.7280000001</v>
      </c>
      <c r="Y144" s="48"/>
      <c r="Z144" s="50">
        <v>2016</v>
      </c>
      <c r="AA144" s="396"/>
    </row>
    <row r="145" spans="1:27" ht="51">
      <c r="A145" s="37" t="s">
        <v>750</v>
      </c>
      <c r="B145" s="38" t="s">
        <v>32</v>
      </c>
      <c r="C145" s="73" t="s">
        <v>555</v>
      </c>
      <c r="D145" s="73"/>
      <c r="E145" s="73"/>
      <c r="F145" s="73"/>
      <c r="G145" s="82" t="s">
        <v>751</v>
      </c>
      <c r="H145" s="104" t="s">
        <v>752</v>
      </c>
      <c r="I145" s="48"/>
      <c r="J145" s="48"/>
      <c r="K145" s="44"/>
      <c r="L145" s="44"/>
      <c r="M145" s="48"/>
      <c r="N145" s="48"/>
      <c r="O145" s="48"/>
      <c r="P145" s="48"/>
      <c r="Q145" s="48"/>
      <c r="R145" s="3" t="s">
        <v>336</v>
      </c>
      <c r="S145" s="44"/>
      <c r="T145" s="100" t="s">
        <v>557</v>
      </c>
      <c r="U145" s="117">
        <v>54</v>
      </c>
      <c r="V145" s="118">
        <v>5737.34</v>
      </c>
      <c r="W145" s="108">
        <f t="shared" si="9"/>
        <v>309816.36</v>
      </c>
      <c r="X145" s="45">
        <f aca="true" t="shared" si="10" ref="X145:X208">W145*1.12</f>
        <v>346994.32320000004</v>
      </c>
      <c r="Y145" s="48"/>
      <c r="Z145" s="50">
        <v>2016</v>
      </c>
      <c r="AA145" s="396"/>
    </row>
    <row r="146" spans="1:27" ht="51">
      <c r="A146" s="37" t="s">
        <v>753</v>
      </c>
      <c r="B146" s="38" t="s">
        <v>32</v>
      </c>
      <c r="C146" s="77" t="s">
        <v>555</v>
      </c>
      <c r="D146" s="77"/>
      <c r="E146" s="77"/>
      <c r="F146" s="77"/>
      <c r="G146" s="82" t="s">
        <v>754</v>
      </c>
      <c r="H146" s="104" t="s">
        <v>755</v>
      </c>
      <c r="I146" s="48"/>
      <c r="J146" s="48"/>
      <c r="K146" s="44"/>
      <c r="L146" s="44"/>
      <c r="M146" s="48"/>
      <c r="N146" s="48"/>
      <c r="O146" s="48"/>
      <c r="P146" s="48"/>
      <c r="Q146" s="48"/>
      <c r="R146" s="3" t="s">
        <v>336</v>
      </c>
      <c r="S146" s="44"/>
      <c r="T146" s="100" t="s">
        <v>557</v>
      </c>
      <c r="U146" s="117">
        <v>64</v>
      </c>
      <c r="V146" s="118">
        <v>3500</v>
      </c>
      <c r="W146" s="108">
        <f t="shared" si="9"/>
        <v>224000</v>
      </c>
      <c r="X146" s="45">
        <f t="shared" si="10"/>
        <v>250880.00000000003</v>
      </c>
      <c r="Y146" s="48"/>
      <c r="Z146" s="50">
        <v>2016</v>
      </c>
      <c r="AA146" s="396"/>
    </row>
    <row r="147" spans="1:27" ht="51">
      <c r="A147" s="37" t="s">
        <v>756</v>
      </c>
      <c r="B147" s="38" t="s">
        <v>32</v>
      </c>
      <c r="C147" s="77" t="s">
        <v>585</v>
      </c>
      <c r="D147" s="77"/>
      <c r="E147" s="77"/>
      <c r="F147" s="77"/>
      <c r="G147" s="82" t="s">
        <v>757</v>
      </c>
      <c r="H147" s="104" t="s">
        <v>758</v>
      </c>
      <c r="I147" s="48"/>
      <c r="J147" s="48"/>
      <c r="K147" s="44"/>
      <c r="L147" s="44"/>
      <c r="M147" s="48"/>
      <c r="N147" s="48"/>
      <c r="O147" s="48"/>
      <c r="P147" s="48"/>
      <c r="Q147" s="48"/>
      <c r="R147" s="3" t="s">
        <v>336</v>
      </c>
      <c r="S147" s="44"/>
      <c r="T147" s="100" t="s">
        <v>557</v>
      </c>
      <c r="U147" s="117">
        <v>10</v>
      </c>
      <c r="V147" s="107">
        <v>47780</v>
      </c>
      <c r="W147" s="108">
        <f t="shared" si="9"/>
        <v>477800</v>
      </c>
      <c r="X147" s="45">
        <f t="shared" si="10"/>
        <v>535136</v>
      </c>
      <c r="Y147" s="48"/>
      <c r="Z147" s="50">
        <v>2016</v>
      </c>
      <c r="AA147" s="396"/>
    </row>
    <row r="148" spans="1:27" ht="51">
      <c r="A148" s="37" t="s">
        <v>759</v>
      </c>
      <c r="B148" s="38" t="s">
        <v>32</v>
      </c>
      <c r="C148" s="77" t="s">
        <v>585</v>
      </c>
      <c r="D148" s="77"/>
      <c r="E148" s="77"/>
      <c r="F148" s="77"/>
      <c r="G148" s="82" t="s">
        <v>586</v>
      </c>
      <c r="H148" s="104" t="s">
        <v>760</v>
      </c>
      <c r="I148" s="48"/>
      <c r="J148" s="48"/>
      <c r="K148" s="44"/>
      <c r="L148" s="44"/>
      <c r="M148" s="48"/>
      <c r="N148" s="48"/>
      <c r="O148" s="48"/>
      <c r="P148" s="48"/>
      <c r="Q148" s="48"/>
      <c r="R148" s="3" t="s">
        <v>336</v>
      </c>
      <c r="S148" s="44"/>
      <c r="T148" s="100" t="s">
        <v>557</v>
      </c>
      <c r="U148" s="117">
        <v>4</v>
      </c>
      <c r="V148" s="118">
        <v>42728.310000000005</v>
      </c>
      <c r="W148" s="108">
        <f t="shared" si="9"/>
        <v>170913.24000000002</v>
      </c>
      <c r="X148" s="45">
        <f t="shared" si="10"/>
        <v>191422.82880000005</v>
      </c>
      <c r="Y148" s="48"/>
      <c r="Z148" s="50">
        <v>2016</v>
      </c>
      <c r="AA148" s="396"/>
    </row>
    <row r="149" spans="1:27" ht="51">
      <c r="A149" s="37" t="s">
        <v>761</v>
      </c>
      <c r="B149" s="38" t="s">
        <v>32</v>
      </c>
      <c r="C149" s="77" t="s">
        <v>589</v>
      </c>
      <c r="D149" s="77"/>
      <c r="E149" s="77"/>
      <c r="F149" s="77"/>
      <c r="G149" s="82" t="s">
        <v>762</v>
      </c>
      <c r="H149" s="104" t="s">
        <v>763</v>
      </c>
      <c r="I149" s="48"/>
      <c r="J149" s="48"/>
      <c r="K149" s="44"/>
      <c r="L149" s="44"/>
      <c r="M149" s="48"/>
      <c r="N149" s="48"/>
      <c r="O149" s="48"/>
      <c r="P149" s="48"/>
      <c r="Q149" s="48"/>
      <c r="R149" s="3" t="s">
        <v>336</v>
      </c>
      <c r="S149" s="44"/>
      <c r="T149" s="100" t="s">
        <v>557</v>
      </c>
      <c r="U149" s="117">
        <v>6</v>
      </c>
      <c r="V149" s="107">
        <v>1385</v>
      </c>
      <c r="W149" s="108">
        <f t="shared" si="9"/>
        <v>8310</v>
      </c>
      <c r="X149" s="45">
        <f t="shared" si="10"/>
        <v>9307.2</v>
      </c>
      <c r="Y149" s="48"/>
      <c r="Z149" s="50">
        <v>2016</v>
      </c>
      <c r="AA149" s="396"/>
    </row>
    <row r="150" spans="1:27" ht="51">
      <c r="A150" s="37" t="s">
        <v>764</v>
      </c>
      <c r="B150" s="38" t="s">
        <v>32</v>
      </c>
      <c r="C150" s="77" t="s">
        <v>589</v>
      </c>
      <c r="D150" s="77"/>
      <c r="E150" s="77"/>
      <c r="F150" s="77"/>
      <c r="G150" s="82" t="s">
        <v>765</v>
      </c>
      <c r="H150" s="104" t="s">
        <v>766</v>
      </c>
      <c r="I150" s="48"/>
      <c r="J150" s="48"/>
      <c r="K150" s="44"/>
      <c r="L150" s="44"/>
      <c r="M150" s="48"/>
      <c r="N150" s="48"/>
      <c r="O150" s="48"/>
      <c r="P150" s="48"/>
      <c r="Q150" s="48"/>
      <c r="R150" s="3" t="s">
        <v>336</v>
      </c>
      <c r="S150" s="44"/>
      <c r="T150" s="100" t="s">
        <v>557</v>
      </c>
      <c r="U150" s="117">
        <v>6</v>
      </c>
      <c r="V150" s="107">
        <v>4460</v>
      </c>
      <c r="W150" s="108">
        <f t="shared" si="9"/>
        <v>26760</v>
      </c>
      <c r="X150" s="45">
        <f t="shared" si="10"/>
        <v>29971.200000000004</v>
      </c>
      <c r="Y150" s="48"/>
      <c r="Z150" s="50">
        <v>2016</v>
      </c>
      <c r="AA150" s="396"/>
    </row>
    <row r="151" spans="1:27" ht="51">
      <c r="A151" s="37" t="s">
        <v>767</v>
      </c>
      <c r="B151" s="38" t="s">
        <v>32</v>
      </c>
      <c r="C151" s="77" t="s">
        <v>570</v>
      </c>
      <c r="D151" s="77"/>
      <c r="E151" s="77"/>
      <c r="F151" s="77"/>
      <c r="G151" s="82" t="s">
        <v>571</v>
      </c>
      <c r="H151" s="104" t="s">
        <v>768</v>
      </c>
      <c r="I151" s="48"/>
      <c r="J151" s="48"/>
      <c r="K151" s="44"/>
      <c r="L151" s="44"/>
      <c r="M151" s="48"/>
      <c r="N151" s="48"/>
      <c r="O151" s="48"/>
      <c r="P151" s="48"/>
      <c r="Q151" s="48"/>
      <c r="R151" s="3" t="s">
        <v>336</v>
      </c>
      <c r="S151" s="44"/>
      <c r="T151" s="64" t="s">
        <v>378</v>
      </c>
      <c r="U151" s="117">
        <v>36</v>
      </c>
      <c r="V151" s="118">
        <v>856.94</v>
      </c>
      <c r="W151" s="108">
        <f t="shared" si="9"/>
        <v>30849.840000000004</v>
      </c>
      <c r="X151" s="45">
        <f t="shared" si="10"/>
        <v>34551.82080000001</v>
      </c>
      <c r="Y151" s="48"/>
      <c r="Z151" s="50">
        <v>2016</v>
      </c>
      <c r="AA151" s="396"/>
    </row>
    <row r="152" spans="1:27" ht="51">
      <c r="A152" s="37" t="s">
        <v>769</v>
      </c>
      <c r="B152" s="38" t="s">
        <v>32</v>
      </c>
      <c r="C152" s="77" t="s">
        <v>671</v>
      </c>
      <c r="D152" s="77"/>
      <c r="E152" s="77"/>
      <c r="F152" s="77"/>
      <c r="G152" s="82" t="s">
        <v>672</v>
      </c>
      <c r="H152" s="104" t="s">
        <v>770</v>
      </c>
      <c r="I152" s="48"/>
      <c r="J152" s="48"/>
      <c r="K152" s="44"/>
      <c r="L152" s="44"/>
      <c r="M152" s="48"/>
      <c r="N152" s="48"/>
      <c r="O152" s="48"/>
      <c r="P152" s="48"/>
      <c r="Q152" s="48"/>
      <c r="R152" s="3" t="s">
        <v>336</v>
      </c>
      <c r="S152" s="44"/>
      <c r="T152" s="64" t="s">
        <v>378</v>
      </c>
      <c r="U152" s="117">
        <v>200</v>
      </c>
      <c r="V152" s="107">
        <v>1430</v>
      </c>
      <c r="W152" s="108">
        <f t="shared" si="9"/>
        <v>286000</v>
      </c>
      <c r="X152" s="45">
        <f t="shared" si="10"/>
        <v>320320.00000000006</v>
      </c>
      <c r="Y152" s="48"/>
      <c r="Z152" s="50">
        <v>2016</v>
      </c>
      <c r="AA152" s="396"/>
    </row>
    <row r="153" spans="1:27" ht="51">
      <c r="A153" s="37" t="s">
        <v>771</v>
      </c>
      <c r="B153" s="38" t="s">
        <v>32</v>
      </c>
      <c r="C153" s="77" t="s">
        <v>589</v>
      </c>
      <c r="D153" s="77"/>
      <c r="E153" s="77"/>
      <c r="F153" s="77"/>
      <c r="G153" s="82" t="s">
        <v>772</v>
      </c>
      <c r="H153" s="104" t="s">
        <v>773</v>
      </c>
      <c r="I153" s="48"/>
      <c r="J153" s="48"/>
      <c r="K153" s="44"/>
      <c r="L153" s="44"/>
      <c r="M153" s="48"/>
      <c r="N153" s="48"/>
      <c r="O153" s="48"/>
      <c r="P153" s="48"/>
      <c r="Q153" s="48"/>
      <c r="R153" s="3" t="s">
        <v>336</v>
      </c>
      <c r="S153" s="44"/>
      <c r="T153" s="64" t="s">
        <v>378</v>
      </c>
      <c r="U153" s="117">
        <v>80</v>
      </c>
      <c r="V153" s="107">
        <v>492</v>
      </c>
      <c r="W153" s="108">
        <f t="shared" si="9"/>
        <v>39360</v>
      </c>
      <c r="X153" s="45">
        <f t="shared" si="10"/>
        <v>44083.200000000004</v>
      </c>
      <c r="Y153" s="48"/>
      <c r="Z153" s="50">
        <v>2016</v>
      </c>
      <c r="AA153" s="396"/>
    </row>
    <row r="154" spans="1:27" ht="51">
      <c r="A154" s="37" t="s">
        <v>774</v>
      </c>
      <c r="B154" s="38" t="s">
        <v>32</v>
      </c>
      <c r="C154" s="77" t="s">
        <v>574</v>
      </c>
      <c r="D154" s="77"/>
      <c r="E154" s="77"/>
      <c r="F154" s="77"/>
      <c r="G154" s="82" t="s">
        <v>575</v>
      </c>
      <c r="H154" s="104" t="s">
        <v>775</v>
      </c>
      <c r="I154" s="48"/>
      <c r="J154" s="48"/>
      <c r="K154" s="44"/>
      <c r="L154" s="44"/>
      <c r="M154" s="48"/>
      <c r="N154" s="48"/>
      <c r="O154" s="48"/>
      <c r="P154" s="48"/>
      <c r="Q154" s="48"/>
      <c r="R154" s="3" t="s">
        <v>336</v>
      </c>
      <c r="S154" s="44"/>
      <c r="T154" s="100" t="s">
        <v>557</v>
      </c>
      <c r="U154" s="117">
        <v>36</v>
      </c>
      <c r="V154" s="107">
        <v>168</v>
      </c>
      <c r="W154" s="108">
        <f t="shared" si="9"/>
        <v>6048</v>
      </c>
      <c r="X154" s="45">
        <f t="shared" si="10"/>
        <v>6773.76</v>
      </c>
      <c r="Y154" s="48"/>
      <c r="Z154" s="50">
        <v>2016</v>
      </c>
      <c r="AA154" s="396"/>
    </row>
    <row r="155" spans="1:27" ht="51">
      <c r="A155" s="37" t="s">
        <v>776</v>
      </c>
      <c r="B155" s="38" t="s">
        <v>32</v>
      </c>
      <c r="C155" s="77" t="s">
        <v>777</v>
      </c>
      <c r="D155" s="77"/>
      <c r="E155" s="77"/>
      <c r="F155" s="77"/>
      <c r="G155" s="82" t="s">
        <v>778</v>
      </c>
      <c r="H155" s="104" t="s">
        <v>779</v>
      </c>
      <c r="I155" s="48"/>
      <c r="J155" s="48"/>
      <c r="K155" s="44"/>
      <c r="L155" s="44"/>
      <c r="M155" s="48"/>
      <c r="N155" s="48"/>
      <c r="O155" s="48"/>
      <c r="P155" s="48"/>
      <c r="Q155" s="48"/>
      <c r="R155" s="3" t="s">
        <v>336</v>
      </c>
      <c r="S155" s="44"/>
      <c r="T155" s="64" t="s">
        <v>378</v>
      </c>
      <c r="U155" s="117">
        <v>36</v>
      </c>
      <c r="V155" s="118">
        <v>307.09000000000003</v>
      </c>
      <c r="W155" s="108">
        <f t="shared" si="9"/>
        <v>11055.240000000002</v>
      </c>
      <c r="X155" s="45">
        <f t="shared" si="10"/>
        <v>12381.868800000004</v>
      </c>
      <c r="Y155" s="48"/>
      <c r="Z155" s="50">
        <v>2016</v>
      </c>
      <c r="AA155" s="396"/>
    </row>
    <row r="156" spans="1:27" ht="51">
      <c r="A156" s="37" t="s">
        <v>780</v>
      </c>
      <c r="B156" s="38" t="s">
        <v>32</v>
      </c>
      <c r="C156" s="77" t="s">
        <v>685</v>
      </c>
      <c r="D156" s="77"/>
      <c r="E156" s="77"/>
      <c r="F156" s="77"/>
      <c r="G156" s="82" t="s">
        <v>246</v>
      </c>
      <c r="H156" s="104"/>
      <c r="I156" s="48"/>
      <c r="J156" s="48"/>
      <c r="K156" s="44"/>
      <c r="L156" s="44"/>
      <c r="M156" s="48"/>
      <c r="N156" s="48"/>
      <c r="O156" s="48"/>
      <c r="P156" s="48"/>
      <c r="Q156" s="48"/>
      <c r="R156" s="3" t="s">
        <v>336</v>
      </c>
      <c r="S156" s="44"/>
      <c r="T156" s="64" t="s">
        <v>378</v>
      </c>
      <c r="U156" s="117">
        <v>20</v>
      </c>
      <c r="V156" s="107">
        <v>168</v>
      </c>
      <c r="W156" s="108">
        <f t="shared" si="9"/>
        <v>3360</v>
      </c>
      <c r="X156" s="45">
        <f t="shared" si="10"/>
        <v>3763.2000000000003</v>
      </c>
      <c r="Y156" s="48"/>
      <c r="Z156" s="50">
        <v>2016</v>
      </c>
      <c r="AA156" s="396"/>
    </row>
    <row r="157" spans="1:27" ht="51">
      <c r="A157" s="37" t="s">
        <v>781</v>
      </c>
      <c r="B157" s="38" t="s">
        <v>32</v>
      </c>
      <c r="C157" s="77" t="s">
        <v>685</v>
      </c>
      <c r="D157" s="77"/>
      <c r="E157" s="77"/>
      <c r="F157" s="77"/>
      <c r="G157" s="82" t="s">
        <v>782</v>
      </c>
      <c r="H157" s="104" t="s">
        <v>783</v>
      </c>
      <c r="I157" s="48"/>
      <c r="J157" s="48"/>
      <c r="K157" s="44"/>
      <c r="L157" s="44"/>
      <c r="M157" s="48"/>
      <c r="N157" s="48"/>
      <c r="O157" s="48"/>
      <c r="P157" s="48"/>
      <c r="Q157" s="48"/>
      <c r="R157" s="3" t="s">
        <v>336</v>
      </c>
      <c r="S157" s="44"/>
      <c r="T157" s="64" t="s">
        <v>378</v>
      </c>
      <c r="U157" s="117">
        <v>36</v>
      </c>
      <c r="V157" s="118">
        <v>410.88</v>
      </c>
      <c r="W157" s="108">
        <f t="shared" si="9"/>
        <v>14791.68</v>
      </c>
      <c r="X157" s="45">
        <f t="shared" si="10"/>
        <v>16566.681600000004</v>
      </c>
      <c r="Y157" s="48"/>
      <c r="Z157" s="50">
        <v>2016</v>
      </c>
      <c r="AA157" s="396"/>
    </row>
    <row r="158" spans="1:27" ht="51">
      <c r="A158" s="37" t="s">
        <v>784</v>
      </c>
      <c r="B158" s="38" t="s">
        <v>32</v>
      </c>
      <c r="C158" s="77" t="s">
        <v>744</v>
      </c>
      <c r="D158" s="77"/>
      <c r="E158" s="77"/>
      <c r="F158" s="77"/>
      <c r="G158" s="82" t="s">
        <v>785</v>
      </c>
      <c r="H158" s="104" t="s">
        <v>786</v>
      </c>
      <c r="I158" s="48"/>
      <c r="J158" s="48"/>
      <c r="K158" s="44"/>
      <c r="L158" s="44"/>
      <c r="M158" s="48"/>
      <c r="N158" s="48"/>
      <c r="O158" s="48"/>
      <c r="P158" s="48"/>
      <c r="Q158" s="48"/>
      <c r="R158" s="3" t="s">
        <v>336</v>
      </c>
      <c r="S158" s="44"/>
      <c r="T158" s="64" t="s">
        <v>378</v>
      </c>
      <c r="U158" s="117">
        <v>1</v>
      </c>
      <c r="V158" s="107">
        <v>652486</v>
      </c>
      <c r="W158" s="108">
        <f t="shared" si="9"/>
        <v>652486</v>
      </c>
      <c r="X158" s="45">
        <f t="shared" si="10"/>
        <v>730784.3200000001</v>
      </c>
      <c r="Y158" s="48"/>
      <c r="Z158" s="50">
        <v>2016</v>
      </c>
      <c r="AA158" s="396"/>
    </row>
    <row r="159" spans="1:27" ht="51">
      <c r="A159" s="37" t="s">
        <v>787</v>
      </c>
      <c r="B159" s="38" t="s">
        <v>32</v>
      </c>
      <c r="C159" s="77" t="s">
        <v>596</v>
      </c>
      <c r="D159" s="77"/>
      <c r="E159" s="77"/>
      <c r="F159" s="77"/>
      <c r="G159" s="82" t="s">
        <v>788</v>
      </c>
      <c r="H159" s="104" t="s">
        <v>789</v>
      </c>
      <c r="I159" s="48"/>
      <c r="J159" s="48"/>
      <c r="K159" s="44"/>
      <c r="L159" s="44"/>
      <c r="M159" s="48"/>
      <c r="N159" s="48"/>
      <c r="O159" s="48"/>
      <c r="P159" s="48"/>
      <c r="Q159" s="48"/>
      <c r="R159" s="3" t="s">
        <v>336</v>
      </c>
      <c r="S159" s="44"/>
      <c r="T159" s="100" t="s">
        <v>557</v>
      </c>
      <c r="U159" s="117">
        <v>2</v>
      </c>
      <c r="V159" s="107">
        <v>6829</v>
      </c>
      <c r="W159" s="108">
        <f t="shared" si="9"/>
        <v>13658</v>
      </c>
      <c r="X159" s="45">
        <f t="shared" si="10"/>
        <v>15296.960000000001</v>
      </c>
      <c r="Y159" s="48"/>
      <c r="Z159" s="50">
        <v>2016</v>
      </c>
      <c r="AA159" s="396"/>
    </row>
    <row r="160" spans="1:27" ht="51">
      <c r="A160" s="37" t="s">
        <v>790</v>
      </c>
      <c r="B160" s="38" t="s">
        <v>32</v>
      </c>
      <c r="C160" s="77" t="s">
        <v>596</v>
      </c>
      <c r="D160" s="77"/>
      <c r="E160" s="77"/>
      <c r="F160" s="77"/>
      <c r="G160" s="82" t="s">
        <v>791</v>
      </c>
      <c r="H160" s="104" t="s">
        <v>792</v>
      </c>
      <c r="I160" s="48"/>
      <c r="J160" s="48"/>
      <c r="K160" s="44"/>
      <c r="L160" s="44"/>
      <c r="M160" s="48"/>
      <c r="N160" s="48"/>
      <c r="O160" s="48"/>
      <c r="P160" s="48"/>
      <c r="Q160" s="48"/>
      <c r="R160" s="3" t="s">
        <v>336</v>
      </c>
      <c r="S160" s="44"/>
      <c r="T160" s="100" t="s">
        <v>557</v>
      </c>
      <c r="U160" s="117">
        <v>2</v>
      </c>
      <c r="V160" s="118">
        <v>5737.34</v>
      </c>
      <c r="W160" s="108">
        <f t="shared" si="9"/>
        <v>11474.68</v>
      </c>
      <c r="X160" s="45">
        <f t="shared" si="10"/>
        <v>12851.6416</v>
      </c>
      <c r="Y160" s="48"/>
      <c r="Z160" s="50">
        <v>2016</v>
      </c>
      <c r="AA160" s="396"/>
    </row>
    <row r="161" spans="1:27" ht="51">
      <c r="A161" s="37" t="s">
        <v>793</v>
      </c>
      <c r="B161" s="38" t="s">
        <v>32</v>
      </c>
      <c r="C161" s="77" t="s">
        <v>596</v>
      </c>
      <c r="D161" s="77"/>
      <c r="E161" s="77"/>
      <c r="F161" s="77"/>
      <c r="G161" s="82" t="s">
        <v>794</v>
      </c>
      <c r="H161" s="104" t="s">
        <v>795</v>
      </c>
      <c r="I161" s="48"/>
      <c r="J161" s="48"/>
      <c r="K161" s="44"/>
      <c r="L161" s="44"/>
      <c r="M161" s="48"/>
      <c r="N161" s="48"/>
      <c r="O161" s="48"/>
      <c r="P161" s="48"/>
      <c r="Q161" s="48"/>
      <c r="R161" s="3" t="s">
        <v>336</v>
      </c>
      <c r="S161" s="44"/>
      <c r="T161" s="100" t="s">
        <v>557</v>
      </c>
      <c r="U161" s="117">
        <v>2</v>
      </c>
      <c r="V161" s="107">
        <v>6434</v>
      </c>
      <c r="W161" s="108">
        <f t="shared" si="9"/>
        <v>12868</v>
      </c>
      <c r="X161" s="45">
        <f t="shared" si="10"/>
        <v>14412.160000000002</v>
      </c>
      <c r="Y161" s="48"/>
      <c r="Z161" s="50">
        <v>2016</v>
      </c>
      <c r="AA161" s="396"/>
    </row>
    <row r="162" spans="1:27" ht="51">
      <c r="A162" s="37" t="s">
        <v>796</v>
      </c>
      <c r="B162" s="38" t="s">
        <v>32</v>
      </c>
      <c r="C162" s="77" t="s">
        <v>596</v>
      </c>
      <c r="D162" s="77"/>
      <c r="E162" s="77"/>
      <c r="F162" s="77"/>
      <c r="G162" s="82" t="s">
        <v>797</v>
      </c>
      <c r="H162" s="104" t="s">
        <v>798</v>
      </c>
      <c r="I162" s="48"/>
      <c r="J162" s="48"/>
      <c r="K162" s="44"/>
      <c r="L162" s="44"/>
      <c r="M162" s="48"/>
      <c r="N162" s="48"/>
      <c r="O162" s="48"/>
      <c r="P162" s="48"/>
      <c r="Q162" s="48"/>
      <c r="R162" s="3" t="s">
        <v>336</v>
      </c>
      <c r="S162" s="44"/>
      <c r="T162" s="100" t="s">
        <v>557</v>
      </c>
      <c r="U162" s="117">
        <v>2</v>
      </c>
      <c r="V162" s="107">
        <v>6829</v>
      </c>
      <c r="W162" s="108">
        <f t="shared" si="9"/>
        <v>13658</v>
      </c>
      <c r="X162" s="45">
        <f t="shared" si="10"/>
        <v>15296.960000000001</v>
      </c>
      <c r="Y162" s="48"/>
      <c r="Z162" s="50">
        <v>2016</v>
      </c>
      <c r="AA162" s="396"/>
    </row>
    <row r="163" spans="1:27" ht="51">
      <c r="A163" s="37" t="s">
        <v>799</v>
      </c>
      <c r="B163" s="38" t="s">
        <v>32</v>
      </c>
      <c r="C163" s="77" t="s">
        <v>596</v>
      </c>
      <c r="D163" s="77"/>
      <c r="E163" s="77"/>
      <c r="F163" s="77"/>
      <c r="G163" s="82" t="s">
        <v>800</v>
      </c>
      <c r="H163" s="104" t="s">
        <v>801</v>
      </c>
      <c r="I163" s="48"/>
      <c r="J163" s="48"/>
      <c r="K163" s="44"/>
      <c r="L163" s="44"/>
      <c r="M163" s="48"/>
      <c r="N163" s="48"/>
      <c r="O163" s="48"/>
      <c r="P163" s="48"/>
      <c r="Q163" s="48"/>
      <c r="R163" s="3" t="s">
        <v>336</v>
      </c>
      <c r="S163" s="44"/>
      <c r="T163" s="100" t="s">
        <v>557</v>
      </c>
      <c r="U163" s="117">
        <v>2</v>
      </c>
      <c r="V163" s="107">
        <v>6829</v>
      </c>
      <c r="W163" s="108">
        <f t="shared" si="9"/>
        <v>13658</v>
      </c>
      <c r="X163" s="45">
        <f t="shared" si="10"/>
        <v>15296.960000000001</v>
      </c>
      <c r="Y163" s="48"/>
      <c r="Z163" s="50">
        <v>2016</v>
      </c>
      <c r="AA163" s="396"/>
    </row>
    <row r="164" spans="1:27" ht="51">
      <c r="A164" s="37" t="s">
        <v>802</v>
      </c>
      <c r="B164" s="38" t="s">
        <v>32</v>
      </c>
      <c r="C164" s="77" t="s">
        <v>715</v>
      </c>
      <c r="D164" s="77"/>
      <c r="E164" s="77"/>
      <c r="F164" s="77"/>
      <c r="G164" s="82" t="s">
        <v>803</v>
      </c>
      <c r="H164" s="104" t="s">
        <v>804</v>
      </c>
      <c r="I164" s="48"/>
      <c r="J164" s="48"/>
      <c r="K164" s="44"/>
      <c r="L164" s="44"/>
      <c r="M164" s="48"/>
      <c r="N164" s="48"/>
      <c r="O164" s="48"/>
      <c r="P164" s="48"/>
      <c r="Q164" s="48"/>
      <c r="R164" s="3" t="s">
        <v>336</v>
      </c>
      <c r="S164" s="44"/>
      <c r="T164" s="100" t="s">
        <v>557</v>
      </c>
      <c r="U164" s="117">
        <v>2</v>
      </c>
      <c r="V164" s="107">
        <v>9205</v>
      </c>
      <c r="W164" s="108">
        <f t="shared" si="9"/>
        <v>18410</v>
      </c>
      <c r="X164" s="45">
        <f t="shared" si="10"/>
        <v>20619.2</v>
      </c>
      <c r="Y164" s="48"/>
      <c r="Z164" s="50">
        <v>2016</v>
      </c>
      <c r="AA164" s="396"/>
    </row>
    <row r="165" spans="1:27" ht="51">
      <c r="A165" s="37" t="s">
        <v>805</v>
      </c>
      <c r="B165" s="38" t="s">
        <v>32</v>
      </c>
      <c r="C165" s="77" t="s">
        <v>715</v>
      </c>
      <c r="D165" s="77"/>
      <c r="E165" s="77"/>
      <c r="F165" s="77"/>
      <c r="G165" s="82" t="s">
        <v>806</v>
      </c>
      <c r="H165" s="104" t="s">
        <v>807</v>
      </c>
      <c r="I165" s="48"/>
      <c r="J165" s="48"/>
      <c r="K165" s="44"/>
      <c r="L165" s="44"/>
      <c r="M165" s="48"/>
      <c r="N165" s="48"/>
      <c r="O165" s="48"/>
      <c r="P165" s="48"/>
      <c r="Q165" s="48"/>
      <c r="R165" s="3" t="s">
        <v>336</v>
      </c>
      <c r="S165" s="44"/>
      <c r="T165" s="100" t="s">
        <v>557</v>
      </c>
      <c r="U165" s="117">
        <v>2</v>
      </c>
      <c r="V165" s="118">
        <v>7271.72</v>
      </c>
      <c r="W165" s="108">
        <f t="shared" si="9"/>
        <v>14543.44</v>
      </c>
      <c r="X165" s="45">
        <f t="shared" si="10"/>
        <v>16288.652800000002</v>
      </c>
      <c r="Y165" s="48"/>
      <c r="Z165" s="50">
        <v>2016</v>
      </c>
      <c r="AA165" s="396"/>
    </row>
    <row r="166" spans="1:27" ht="51">
      <c r="A166" s="37" t="s">
        <v>808</v>
      </c>
      <c r="B166" s="38" t="s">
        <v>32</v>
      </c>
      <c r="C166" s="77" t="s">
        <v>715</v>
      </c>
      <c r="D166" s="77"/>
      <c r="E166" s="77"/>
      <c r="F166" s="77"/>
      <c r="G166" s="82" t="s">
        <v>809</v>
      </c>
      <c r="H166" s="104" t="s">
        <v>810</v>
      </c>
      <c r="I166" s="48"/>
      <c r="J166" s="48"/>
      <c r="K166" s="44"/>
      <c r="L166" s="44"/>
      <c r="M166" s="48"/>
      <c r="N166" s="48"/>
      <c r="O166" s="48"/>
      <c r="P166" s="48"/>
      <c r="Q166" s="48"/>
      <c r="R166" s="3" t="s">
        <v>336</v>
      </c>
      <c r="S166" s="44"/>
      <c r="T166" s="100" t="s">
        <v>557</v>
      </c>
      <c r="U166" s="117">
        <v>2</v>
      </c>
      <c r="V166" s="118">
        <v>9445.960000000001</v>
      </c>
      <c r="W166" s="108">
        <f t="shared" si="9"/>
        <v>18891.920000000002</v>
      </c>
      <c r="X166" s="45">
        <f t="shared" si="10"/>
        <v>21158.950400000005</v>
      </c>
      <c r="Y166" s="48"/>
      <c r="Z166" s="50">
        <v>2016</v>
      </c>
      <c r="AA166" s="396"/>
    </row>
    <row r="167" spans="1:27" ht="51">
      <c r="A167" s="37" t="s">
        <v>811</v>
      </c>
      <c r="B167" s="38" t="s">
        <v>32</v>
      </c>
      <c r="C167" s="77" t="s">
        <v>715</v>
      </c>
      <c r="D167" s="77"/>
      <c r="E167" s="77"/>
      <c r="F167" s="77"/>
      <c r="G167" s="82" t="s">
        <v>812</v>
      </c>
      <c r="H167" s="104" t="s">
        <v>813</v>
      </c>
      <c r="I167" s="48"/>
      <c r="J167" s="48"/>
      <c r="K167" s="44"/>
      <c r="L167" s="44"/>
      <c r="M167" s="48"/>
      <c r="N167" s="48"/>
      <c r="O167" s="48"/>
      <c r="P167" s="48"/>
      <c r="Q167" s="48"/>
      <c r="R167" s="3" t="s">
        <v>336</v>
      </c>
      <c r="S167" s="44"/>
      <c r="T167" s="100" t="s">
        <v>557</v>
      </c>
      <c r="U167" s="117">
        <v>2</v>
      </c>
      <c r="V167" s="107">
        <v>9205</v>
      </c>
      <c r="W167" s="108">
        <f t="shared" si="9"/>
        <v>18410</v>
      </c>
      <c r="X167" s="45">
        <f t="shared" si="10"/>
        <v>20619.2</v>
      </c>
      <c r="Y167" s="48"/>
      <c r="Z167" s="50">
        <v>2016</v>
      </c>
      <c r="AA167" s="396"/>
    </row>
    <row r="168" spans="1:27" ht="51">
      <c r="A168" s="37" t="s">
        <v>814</v>
      </c>
      <c r="B168" s="38" t="s">
        <v>32</v>
      </c>
      <c r="C168" s="77" t="s">
        <v>715</v>
      </c>
      <c r="D168" s="77"/>
      <c r="E168" s="77"/>
      <c r="F168" s="77"/>
      <c r="G168" s="82" t="s">
        <v>815</v>
      </c>
      <c r="H168" s="104" t="s">
        <v>816</v>
      </c>
      <c r="I168" s="48"/>
      <c r="J168" s="48"/>
      <c r="K168" s="44"/>
      <c r="L168" s="44"/>
      <c r="M168" s="48"/>
      <c r="N168" s="48"/>
      <c r="O168" s="48"/>
      <c r="P168" s="48"/>
      <c r="Q168" s="48"/>
      <c r="R168" s="3" t="s">
        <v>336</v>
      </c>
      <c r="S168" s="44"/>
      <c r="T168" s="100" t="s">
        <v>557</v>
      </c>
      <c r="U168" s="117">
        <v>2</v>
      </c>
      <c r="V168" s="107">
        <v>9205</v>
      </c>
      <c r="W168" s="108">
        <f t="shared" si="9"/>
        <v>18410</v>
      </c>
      <c r="X168" s="45">
        <f t="shared" si="10"/>
        <v>20619.2</v>
      </c>
      <c r="Y168" s="48"/>
      <c r="Z168" s="50">
        <v>2016</v>
      </c>
      <c r="AA168" s="396"/>
    </row>
    <row r="169" spans="1:27" ht="51">
      <c r="A169" s="37" t="s">
        <v>817</v>
      </c>
      <c r="B169" s="38" t="s">
        <v>32</v>
      </c>
      <c r="C169" s="77" t="s">
        <v>818</v>
      </c>
      <c r="D169" s="77"/>
      <c r="E169" s="77"/>
      <c r="F169" s="77"/>
      <c r="G169" s="82" t="s">
        <v>819</v>
      </c>
      <c r="H169" s="104" t="s">
        <v>820</v>
      </c>
      <c r="I169" s="48"/>
      <c r="J169" s="48"/>
      <c r="K169" s="44"/>
      <c r="L169" s="44"/>
      <c r="M169" s="48"/>
      <c r="N169" s="48"/>
      <c r="O169" s="48"/>
      <c r="P169" s="48"/>
      <c r="Q169" s="48"/>
      <c r="R169" s="3" t="s">
        <v>336</v>
      </c>
      <c r="S169" s="44"/>
      <c r="T169" s="64" t="s">
        <v>378</v>
      </c>
      <c r="U169" s="117">
        <v>1</v>
      </c>
      <c r="V169" s="107">
        <v>42653</v>
      </c>
      <c r="W169" s="108">
        <f t="shared" si="9"/>
        <v>42653</v>
      </c>
      <c r="X169" s="45">
        <f t="shared" si="10"/>
        <v>47771.36000000001</v>
      </c>
      <c r="Y169" s="48"/>
      <c r="Z169" s="50">
        <v>2016</v>
      </c>
      <c r="AA169" s="396"/>
    </row>
    <row r="170" spans="1:27" ht="51">
      <c r="A170" s="37" t="s">
        <v>821</v>
      </c>
      <c r="B170" s="38" t="s">
        <v>32</v>
      </c>
      <c r="C170" s="77" t="s">
        <v>822</v>
      </c>
      <c r="D170" s="77"/>
      <c r="E170" s="77"/>
      <c r="F170" s="77"/>
      <c r="G170" s="82" t="s">
        <v>823</v>
      </c>
      <c r="H170" s="104" t="s">
        <v>824</v>
      </c>
      <c r="I170" s="48"/>
      <c r="J170" s="48"/>
      <c r="K170" s="44"/>
      <c r="L170" s="44"/>
      <c r="M170" s="48"/>
      <c r="N170" s="48"/>
      <c r="O170" s="48"/>
      <c r="P170" s="48"/>
      <c r="Q170" s="48"/>
      <c r="R170" s="3" t="s">
        <v>336</v>
      </c>
      <c r="S170" s="44"/>
      <c r="T170" s="64" t="s">
        <v>378</v>
      </c>
      <c r="U170" s="117">
        <v>1</v>
      </c>
      <c r="V170" s="118">
        <v>43449.490000000005</v>
      </c>
      <c r="W170" s="108">
        <f t="shared" si="9"/>
        <v>43449.490000000005</v>
      </c>
      <c r="X170" s="45">
        <f t="shared" si="10"/>
        <v>48663.42880000001</v>
      </c>
      <c r="Y170" s="48"/>
      <c r="Z170" s="50">
        <v>2016</v>
      </c>
      <c r="AA170" s="396"/>
    </row>
    <row r="171" spans="1:27" ht="51">
      <c r="A171" s="37" t="s">
        <v>825</v>
      </c>
      <c r="B171" s="38" t="s">
        <v>32</v>
      </c>
      <c r="C171" s="77" t="s">
        <v>826</v>
      </c>
      <c r="D171" s="77"/>
      <c r="E171" s="77"/>
      <c r="F171" s="77"/>
      <c r="G171" s="82" t="s">
        <v>827</v>
      </c>
      <c r="H171" s="104">
        <v>7401318010</v>
      </c>
      <c r="I171" s="48"/>
      <c r="J171" s="48"/>
      <c r="K171" s="44"/>
      <c r="L171" s="44"/>
      <c r="M171" s="48"/>
      <c r="N171" s="48"/>
      <c r="O171" s="48"/>
      <c r="P171" s="48"/>
      <c r="Q171" s="48"/>
      <c r="R171" s="3" t="s">
        <v>336</v>
      </c>
      <c r="S171" s="44"/>
      <c r="T171" s="64" t="s">
        <v>378</v>
      </c>
      <c r="U171" s="117">
        <v>1</v>
      </c>
      <c r="V171" s="107">
        <v>151318</v>
      </c>
      <c r="W171" s="108">
        <f t="shared" si="9"/>
        <v>151318</v>
      </c>
      <c r="X171" s="45">
        <f t="shared" si="10"/>
        <v>169476.16</v>
      </c>
      <c r="Y171" s="48"/>
      <c r="Z171" s="50">
        <v>2016</v>
      </c>
      <c r="AA171" s="396"/>
    </row>
    <row r="172" spans="1:27" ht="51">
      <c r="A172" s="37" t="s">
        <v>828</v>
      </c>
      <c r="B172" s="38" t="s">
        <v>32</v>
      </c>
      <c r="C172" s="77" t="s">
        <v>829</v>
      </c>
      <c r="D172" s="77"/>
      <c r="E172" s="77"/>
      <c r="F172" s="77"/>
      <c r="G172" s="82" t="s">
        <v>830</v>
      </c>
      <c r="H172" s="104" t="s">
        <v>831</v>
      </c>
      <c r="I172" s="48"/>
      <c r="J172" s="48"/>
      <c r="K172" s="44"/>
      <c r="L172" s="44"/>
      <c r="M172" s="48"/>
      <c r="N172" s="48"/>
      <c r="O172" s="48"/>
      <c r="P172" s="48"/>
      <c r="Q172" s="48"/>
      <c r="R172" s="3" t="s">
        <v>336</v>
      </c>
      <c r="S172" s="44"/>
      <c r="T172" s="64" t="s">
        <v>378</v>
      </c>
      <c r="U172" s="117">
        <v>1</v>
      </c>
      <c r="V172" s="107">
        <v>7114</v>
      </c>
      <c r="W172" s="108">
        <f t="shared" si="9"/>
        <v>7114</v>
      </c>
      <c r="X172" s="45">
        <f t="shared" si="10"/>
        <v>7967.680000000001</v>
      </c>
      <c r="Y172" s="48"/>
      <c r="Z172" s="50">
        <v>2016</v>
      </c>
      <c r="AA172" s="396"/>
    </row>
    <row r="173" spans="1:27" ht="51">
      <c r="A173" s="37" t="s">
        <v>832</v>
      </c>
      <c r="B173" s="38" t="s">
        <v>32</v>
      </c>
      <c r="C173" s="77" t="s">
        <v>833</v>
      </c>
      <c r="D173" s="77"/>
      <c r="E173" s="77"/>
      <c r="F173" s="77"/>
      <c r="G173" s="82" t="s">
        <v>247</v>
      </c>
      <c r="H173" s="104"/>
      <c r="I173" s="48"/>
      <c r="J173" s="48"/>
      <c r="K173" s="44"/>
      <c r="L173" s="44"/>
      <c r="M173" s="48"/>
      <c r="N173" s="48"/>
      <c r="O173" s="48"/>
      <c r="P173" s="48"/>
      <c r="Q173" s="48"/>
      <c r="R173" s="3" t="s">
        <v>336</v>
      </c>
      <c r="S173" s="44"/>
      <c r="T173" s="64" t="s">
        <v>378</v>
      </c>
      <c r="U173" s="117">
        <v>1</v>
      </c>
      <c r="V173" s="107">
        <v>2692</v>
      </c>
      <c r="W173" s="108">
        <f t="shared" si="9"/>
        <v>2692</v>
      </c>
      <c r="X173" s="45">
        <f t="shared" si="10"/>
        <v>3015.0400000000004</v>
      </c>
      <c r="Y173" s="48"/>
      <c r="Z173" s="50">
        <v>2016</v>
      </c>
      <c r="AA173" s="396"/>
    </row>
    <row r="174" spans="1:27" ht="51">
      <c r="A174" s="37" t="s">
        <v>834</v>
      </c>
      <c r="B174" s="38" t="s">
        <v>32</v>
      </c>
      <c r="C174" s="77" t="s">
        <v>596</v>
      </c>
      <c r="D174" s="77"/>
      <c r="E174" s="77"/>
      <c r="F174" s="77"/>
      <c r="G174" s="82" t="s">
        <v>835</v>
      </c>
      <c r="H174" s="104" t="s">
        <v>836</v>
      </c>
      <c r="I174" s="48"/>
      <c r="J174" s="48"/>
      <c r="K174" s="44"/>
      <c r="L174" s="44"/>
      <c r="M174" s="48"/>
      <c r="N174" s="48"/>
      <c r="O174" s="48"/>
      <c r="P174" s="48"/>
      <c r="Q174" s="48"/>
      <c r="R174" s="3" t="s">
        <v>336</v>
      </c>
      <c r="S174" s="44"/>
      <c r="T174" s="100" t="s">
        <v>557</v>
      </c>
      <c r="U174" s="117">
        <v>1</v>
      </c>
      <c r="V174" s="107">
        <v>6829</v>
      </c>
      <c r="W174" s="108">
        <f t="shared" si="9"/>
        <v>6829</v>
      </c>
      <c r="X174" s="45">
        <f t="shared" si="10"/>
        <v>7648.4800000000005</v>
      </c>
      <c r="Y174" s="48"/>
      <c r="Z174" s="50">
        <v>2016</v>
      </c>
      <c r="AA174" s="396"/>
    </row>
    <row r="175" spans="1:27" ht="51">
      <c r="A175" s="37" t="s">
        <v>837</v>
      </c>
      <c r="B175" s="38" t="s">
        <v>32</v>
      </c>
      <c r="C175" s="77" t="s">
        <v>596</v>
      </c>
      <c r="D175" s="77"/>
      <c r="E175" s="77"/>
      <c r="F175" s="77"/>
      <c r="G175" s="82" t="s">
        <v>606</v>
      </c>
      <c r="H175" s="104" t="s">
        <v>838</v>
      </c>
      <c r="I175" s="48"/>
      <c r="J175" s="48"/>
      <c r="K175" s="44"/>
      <c r="L175" s="44"/>
      <c r="M175" s="48"/>
      <c r="N175" s="48"/>
      <c r="O175" s="48"/>
      <c r="P175" s="48"/>
      <c r="Q175" s="48"/>
      <c r="R175" s="3" t="s">
        <v>336</v>
      </c>
      <c r="S175" s="44"/>
      <c r="T175" s="100" t="s">
        <v>557</v>
      </c>
      <c r="U175" s="117">
        <v>1</v>
      </c>
      <c r="V175" s="107">
        <v>6829</v>
      </c>
      <c r="W175" s="108">
        <f t="shared" si="9"/>
        <v>6829</v>
      </c>
      <c r="X175" s="45">
        <f t="shared" si="10"/>
        <v>7648.4800000000005</v>
      </c>
      <c r="Y175" s="48"/>
      <c r="Z175" s="50">
        <v>2016</v>
      </c>
      <c r="AA175" s="396"/>
    </row>
    <row r="176" spans="1:27" ht="51">
      <c r="A176" s="37" t="s">
        <v>839</v>
      </c>
      <c r="B176" s="38" t="s">
        <v>32</v>
      </c>
      <c r="C176" s="77" t="s">
        <v>596</v>
      </c>
      <c r="D176" s="77"/>
      <c r="E176" s="77"/>
      <c r="F176" s="77"/>
      <c r="G176" s="82" t="s">
        <v>609</v>
      </c>
      <c r="H176" s="104" t="s">
        <v>840</v>
      </c>
      <c r="I176" s="48"/>
      <c r="J176" s="48"/>
      <c r="K176" s="44"/>
      <c r="L176" s="44"/>
      <c r="M176" s="48"/>
      <c r="N176" s="48"/>
      <c r="O176" s="48"/>
      <c r="P176" s="48"/>
      <c r="Q176" s="48"/>
      <c r="R176" s="3" t="s">
        <v>336</v>
      </c>
      <c r="S176" s="44"/>
      <c r="T176" s="100" t="s">
        <v>557</v>
      </c>
      <c r="U176" s="117">
        <v>1</v>
      </c>
      <c r="V176" s="107">
        <v>6829</v>
      </c>
      <c r="W176" s="108">
        <f t="shared" si="9"/>
        <v>6829</v>
      </c>
      <c r="X176" s="45">
        <f t="shared" si="10"/>
        <v>7648.4800000000005</v>
      </c>
      <c r="Y176" s="48"/>
      <c r="Z176" s="50">
        <v>2016</v>
      </c>
      <c r="AA176" s="396"/>
    </row>
    <row r="177" spans="1:27" ht="51">
      <c r="A177" s="37" t="s">
        <v>841</v>
      </c>
      <c r="B177" s="38" t="s">
        <v>32</v>
      </c>
      <c r="C177" s="77" t="s">
        <v>715</v>
      </c>
      <c r="D177" s="77"/>
      <c r="E177" s="77"/>
      <c r="F177" s="77"/>
      <c r="G177" s="82" t="s">
        <v>624</v>
      </c>
      <c r="H177" s="104" t="s">
        <v>842</v>
      </c>
      <c r="I177" s="48"/>
      <c r="J177" s="48"/>
      <c r="K177" s="44"/>
      <c r="L177" s="44"/>
      <c r="M177" s="48"/>
      <c r="N177" s="48"/>
      <c r="O177" s="48"/>
      <c r="P177" s="48"/>
      <c r="Q177" s="48"/>
      <c r="R177" s="3" t="s">
        <v>336</v>
      </c>
      <c r="S177" s="44"/>
      <c r="T177" s="100" t="s">
        <v>557</v>
      </c>
      <c r="U177" s="117">
        <v>1</v>
      </c>
      <c r="V177" s="107">
        <v>8441</v>
      </c>
      <c r="W177" s="108">
        <f t="shared" si="9"/>
        <v>8441</v>
      </c>
      <c r="X177" s="45">
        <f t="shared" si="10"/>
        <v>9453.92</v>
      </c>
      <c r="Y177" s="48"/>
      <c r="Z177" s="50">
        <v>2016</v>
      </c>
      <c r="AA177" s="396"/>
    </row>
    <row r="178" spans="1:27" ht="51">
      <c r="A178" s="37" t="s">
        <v>843</v>
      </c>
      <c r="B178" s="38" t="s">
        <v>32</v>
      </c>
      <c r="C178" s="109" t="s">
        <v>596</v>
      </c>
      <c r="D178" s="109"/>
      <c r="E178" s="109"/>
      <c r="F178" s="109"/>
      <c r="G178" s="110" t="s">
        <v>835</v>
      </c>
      <c r="H178" s="111" t="s">
        <v>844</v>
      </c>
      <c r="I178" s="120"/>
      <c r="J178" s="120"/>
      <c r="K178" s="121"/>
      <c r="L178" s="121"/>
      <c r="M178" s="120"/>
      <c r="N178" s="120"/>
      <c r="O178" s="120"/>
      <c r="P178" s="120"/>
      <c r="Q178" s="120"/>
      <c r="R178" s="3" t="s">
        <v>336</v>
      </c>
      <c r="S178" s="121"/>
      <c r="T178" s="100" t="s">
        <v>557</v>
      </c>
      <c r="U178" s="122">
        <v>1</v>
      </c>
      <c r="V178" s="113">
        <v>9205</v>
      </c>
      <c r="W178" s="114">
        <f t="shared" si="9"/>
        <v>9205</v>
      </c>
      <c r="X178" s="45">
        <f t="shared" si="10"/>
        <v>10309.6</v>
      </c>
      <c r="Y178" s="48"/>
      <c r="Z178" s="50">
        <v>2016</v>
      </c>
      <c r="AA178" s="397"/>
    </row>
    <row r="179" spans="1:27" ht="51">
      <c r="A179" s="37" t="s">
        <v>845</v>
      </c>
      <c r="B179" s="38" t="s">
        <v>32</v>
      </c>
      <c r="C179" s="73" t="s">
        <v>846</v>
      </c>
      <c r="D179" s="73"/>
      <c r="E179" s="73"/>
      <c r="F179" s="73"/>
      <c r="G179" s="123" t="s">
        <v>847</v>
      </c>
      <c r="H179" s="124" t="s">
        <v>848</v>
      </c>
      <c r="I179" s="84"/>
      <c r="J179" s="84"/>
      <c r="K179" s="85"/>
      <c r="L179" s="85"/>
      <c r="M179" s="84"/>
      <c r="N179" s="84"/>
      <c r="O179" s="84"/>
      <c r="P179" s="84"/>
      <c r="Q179" s="84"/>
      <c r="R179" s="3" t="s">
        <v>336</v>
      </c>
      <c r="S179" s="85"/>
      <c r="T179" s="100" t="s">
        <v>557</v>
      </c>
      <c r="U179" s="125">
        <v>10</v>
      </c>
      <c r="V179" s="116">
        <v>17077</v>
      </c>
      <c r="W179" s="108">
        <f>U179*V179</f>
        <v>170770</v>
      </c>
      <c r="X179" s="45">
        <f t="shared" si="10"/>
        <v>191262.40000000002</v>
      </c>
      <c r="Y179" s="48"/>
      <c r="Z179" s="50">
        <v>2016</v>
      </c>
      <c r="AA179" s="395" t="s">
        <v>849</v>
      </c>
    </row>
    <row r="180" spans="1:27" ht="51">
      <c r="A180" s="37" t="s">
        <v>850</v>
      </c>
      <c r="B180" s="38" t="s">
        <v>32</v>
      </c>
      <c r="C180" s="77" t="s">
        <v>851</v>
      </c>
      <c r="D180" s="77"/>
      <c r="E180" s="77"/>
      <c r="F180" s="77"/>
      <c r="G180" s="82" t="s">
        <v>579</v>
      </c>
      <c r="H180" s="104" t="s">
        <v>852</v>
      </c>
      <c r="I180" s="84"/>
      <c r="J180" s="84"/>
      <c r="K180" s="85"/>
      <c r="L180" s="85"/>
      <c r="M180" s="84"/>
      <c r="N180" s="84"/>
      <c r="O180" s="84"/>
      <c r="P180" s="84"/>
      <c r="Q180" s="84"/>
      <c r="R180" s="3" t="s">
        <v>336</v>
      </c>
      <c r="S180" s="85"/>
      <c r="T180" s="100" t="s">
        <v>557</v>
      </c>
      <c r="U180" s="126">
        <v>6</v>
      </c>
      <c r="V180" s="107">
        <v>13556</v>
      </c>
      <c r="W180" s="127">
        <f>U180*V180</f>
        <v>81336</v>
      </c>
      <c r="X180" s="45">
        <f t="shared" si="10"/>
        <v>91096.32</v>
      </c>
      <c r="Y180" s="48"/>
      <c r="Z180" s="50">
        <v>2016</v>
      </c>
      <c r="AA180" s="396"/>
    </row>
    <row r="181" spans="1:27" ht="51">
      <c r="A181" s="37" t="s">
        <v>853</v>
      </c>
      <c r="B181" s="86" t="s">
        <v>32</v>
      </c>
      <c r="C181" s="77" t="s">
        <v>585</v>
      </c>
      <c r="D181" s="77"/>
      <c r="E181" s="77"/>
      <c r="F181" s="77"/>
      <c r="G181" s="128" t="s">
        <v>854</v>
      </c>
      <c r="H181" s="129" t="s">
        <v>587</v>
      </c>
      <c r="I181" s="84" t="b">
        <f>H181=H87</f>
        <v>1</v>
      </c>
      <c r="J181" s="84"/>
      <c r="K181" s="85"/>
      <c r="L181" s="85"/>
      <c r="M181" s="84"/>
      <c r="N181" s="84"/>
      <c r="O181" s="84"/>
      <c r="P181" s="84"/>
      <c r="Q181" s="84"/>
      <c r="R181" s="3" t="s">
        <v>336</v>
      </c>
      <c r="S181" s="85"/>
      <c r="T181" s="104" t="s">
        <v>557</v>
      </c>
      <c r="U181" s="126">
        <v>1</v>
      </c>
      <c r="V181" s="107">
        <v>41715</v>
      </c>
      <c r="W181" s="127">
        <f>U181*V181</f>
        <v>41715</v>
      </c>
      <c r="X181" s="45">
        <f t="shared" si="10"/>
        <v>46720.8</v>
      </c>
      <c r="Y181" s="48"/>
      <c r="Z181" s="50">
        <v>2016</v>
      </c>
      <c r="AA181" s="396"/>
    </row>
    <row r="182" spans="1:27" ht="51">
      <c r="A182" s="37" t="s">
        <v>855</v>
      </c>
      <c r="B182" s="86" t="s">
        <v>32</v>
      </c>
      <c r="C182" s="77" t="s">
        <v>562</v>
      </c>
      <c r="D182" s="77"/>
      <c r="E182" s="77"/>
      <c r="F182" s="77"/>
      <c r="G182" s="128" t="s">
        <v>563</v>
      </c>
      <c r="H182" s="129" t="s">
        <v>564</v>
      </c>
      <c r="I182" s="84"/>
      <c r="J182" s="84"/>
      <c r="K182" s="85"/>
      <c r="L182" s="85"/>
      <c r="M182" s="84"/>
      <c r="N182" s="84"/>
      <c r="O182" s="84"/>
      <c r="P182" s="84"/>
      <c r="Q182" s="84"/>
      <c r="R182" s="3" t="s">
        <v>336</v>
      </c>
      <c r="S182" s="85"/>
      <c r="T182" s="64" t="s">
        <v>378</v>
      </c>
      <c r="U182" s="126">
        <v>4</v>
      </c>
      <c r="V182" s="107">
        <v>107</v>
      </c>
      <c r="W182" s="127">
        <f>U182*V182</f>
        <v>428</v>
      </c>
      <c r="X182" s="45">
        <f t="shared" si="10"/>
        <v>479.36000000000007</v>
      </c>
      <c r="Y182" s="48"/>
      <c r="Z182" s="50">
        <v>2016</v>
      </c>
      <c r="AA182" s="397"/>
    </row>
    <row r="183" spans="1:27" ht="51">
      <c r="A183" s="37" t="s">
        <v>856</v>
      </c>
      <c r="B183" s="86" t="s">
        <v>32</v>
      </c>
      <c r="C183" s="77" t="s">
        <v>857</v>
      </c>
      <c r="D183" s="77"/>
      <c r="E183" s="77"/>
      <c r="F183" s="77"/>
      <c r="G183" s="82" t="s">
        <v>858</v>
      </c>
      <c r="H183" s="104" t="s">
        <v>859</v>
      </c>
      <c r="I183" s="84"/>
      <c r="J183" s="84"/>
      <c r="K183" s="85"/>
      <c r="L183" s="85"/>
      <c r="M183" s="84"/>
      <c r="N183" s="84"/>
      <c r="O183" s="84"/>
      <c r="P183" s="84"/>
      <c r="Q183" s="84"/>
      <c r="R183" s="3" t="s">
        <v>336</v>
      </c>
      <c r="S183" s="85"/>
      <c r="T183" s="64" t="s">
        <v>378</v>
      </c>
      <c r="U183" s="117">
        <v>1</v>
      </c>
      <c r="V183" s="107">
        <v>16083</v>
      </c>
      <c r="W183" s="127">
        <f>U183*V183</f>
        <v>16083</v>
      </c>
      <c r="X183" s="45">
        <f t="shared" si="10"/>
        <v>18012.960000000003</v>
      </c>
      <c r="Y183" s="48"/>
      <c r="Z183" s="50">
        <v>2016</v>
      </c>
      <c r="AA183" s="395" t="s">
        <v>860</v>
      </c>
    </row>
    <row r="184" spans="1:27" ht="51">
      <c r="A184" s="37" t="s">
        <v>861</v>
      </c>
      <c r="B184" s="38" t="s">
        <v>32</v>
      </c>
      <c r="C184" s="77" t="s">
        <v>857</v>
      </c>
      <c r="D184" s="77"/>
      <c r="E184" s="77"/>
      <c r="F184" s="77"/>
      <c r="G184" s="82" t="s">
        <v>862</v>
      </c>
      <c r="H184" s="104" t="s">
        <v>863</v>
      </c>
      <c r="I184" s="48"/>
      <c r="J184" s="48"/>
      <c r="K184" s="44"/>
      <c r="L184" s="44"/>
      <c r="M184" s="48"/>
      <c r="N184" s="48"/>
      <c r="O184" s="48"/>
      <c r="P184" s="48"/>
      <c r="Q184" s="48"/>
      <c r="R184" s="3" t="s">
        <v>336</v>
      </c>
      <c r="S184" s="44"/>
      <c r="T184" s="64" t="s">
        <v>378</v>
      </c>
      <c r="U184" s="117">
        <v>1</v>
      </c>
      <c r="V184" s="107">
        <v>14449</v>
      </c>
      <c r="W184" s="130">
        <f aca="true" t="shared" si="11" ref="W184:W193">U184*V184</f>
        <v>14449</v>
      </c>
      <c r="X184" s="45">
        <f t="shared" si="10"/>
        <v>16182.880000000001</v>
      </c>
      <c r="Y184" s="48"/>
      <c r="Z184" s="50">
        <v>2016</v>
      </c>
      <c r="AA184" s="396"/>
    </row>
    <row r="185" spans="1:27" ht="51">
      <c r="A185" s="37" t="s">
        <v>864</v>
      </c>
      <c r="B185" s="38" t="s">
        <v>32</v>
      </c>
      <c r="C185" s="77" t="s">
        <v>865</v>
      </c>
      <c r="D185" s="77"/>
      <c r="E185" s="77"/>
      <c r="F185" s="77"/>
      <c r="G185" s="82" t="s">
        <v>866</v>
      </c>
      <c r="H185" s="104" t="s">
        <v>867</v>
      </c>
      <c r="I185" s="48"/>
      <c r="J185" s="48"/>
      <c r="K185" s="44"/>
      <c r="L185" s="44"/>
      <c r="M185" s="48"/>
      <c r="N185" s="48"/>
      <c r="O185" s="48"/>
      <c r="P185" s="48"/>
      <c r="Q185" s="48"/>
      <c r="R185" s="3" t="s">
        <v>336</v>
      </c>
      <c r="S185" s="44"/>
      <c r="T185" s="64" t="s">
        <v>378</v>
      </c>
      <c r="U185" s="117">
        <v>1</v>
      </c>
      <c r="V185" s="107">
        <v>33323</v>
      </c>
      <c r="W185" s="130">
        <f t="shared" si="11"/>
        <v>33323</v>
      </c>
      <c r="X185" s="45">
        <f t="shared" si="10"/>
        <v>37321.76</v>
      </c>
      <c r="Y185" s="48"/>
      <c r="Z185" s="50">
        <v>2016</v>
      </c>
      <c r="AA185" s="396"/>
    </row>
    <row r="186" spans="1:27" ht="51">
      <c r="A186" s="37" t="s">
        <v>868</v>
      </c>
      <c r="B186" s="38" t="s">
        <v>32</v>
      </c>
      <c r="C186" s="77" t="s">
        <v>869</v>
      </c>
      <c r="D186" s="77"/>
      <c r="E186" s="77"/>
      <c r="F186" s="77"/>
      <c r="G186" s="82" t="s">
        <v>870</v>
      </c>
      <c r="H186" s="104" t="s">
        <v>871</v>
      </c>
      <c r="I186" s="48"/>
      <c r="J186" s="48"/>
      <c r="K186" s="44"/>
      <c r="L186" s="44"/>
      <c r="M186" s="48"/>
      <c r="N186" s="48"/>
      <c r="O186" s="48"/>
      <c r="P186" s="48"/>
      <c r="Q186" s="48"/>
      <c r="R186" s="3" t="s">
        <v>336</v>
      </c>
      <c r="S186" s="44"/>
      <c r="T186" s="64" t="s">
        <v>378</v>
      </c>
      <c r="U186" s="117">
        <v>0.75</v>
      </c>
      <c r="V186" s="107">
        <v>6809</v>
      </c>
      <c r="W186" s="130">
        <f t="shared" si="11"/>
        <v>5106.75</v>
      </c>
      <c r="X186" s="45">
        <f t="shared" si="10"/>
        <v>5719.56</v>
      </c>
      <c r="Y186" s="48"/>
      <c r="Z186" s="50">
        <v>2016</v>
      </c>
      <c r="AA186" s="396"/>
    </row>
    <row r="187" spans="1:27" ht="51">
      <c r="A187" s="37" t="s">
        <v>872</v>
      </c>
      <c r="B187" s="38" t="s">
        <v>32</v>
      </c>
      <c r="C187" s="77" t="s">
        <v>857</v>
      </c>
      <c r="D187" s="77"/>
      <c r="E187" s="77"/>
      <c r="F187" s="77"/>
      <c r="G187" s="82" t="s">
        <v>873</v>
      </c>
      <c r="H187" s="104" t="s">
        <v>874</v>
      </c>
      <c r="I187" s="48"/>
      <c r="J187" s="48"/>
      <c r="K187" s="44"/>
      <c r="L187" s="44"/>
      <c r="M187" s="48"/>
      <c r="N187" s="48"/>
      <c r="O187" s="48"/>
      <c r="P187" s="48"/>
      <c r="Q187" s="48"/>
      <c r="R187" s="3" t="s">
        <v>336</v>
      </c>
      <c r="S187" s="44"/>
      <c r="T187" s="64" t="s">
        <v>378</v>
      </c>
      <c r="U187" s="117">
        <v>0.5</v>
      </c>
      <c r="V187" s="107">
        <v>13913</v>
      </c>
      <c r="W187" s="130">
        <f t="shared" si="11"/>
        <v>6956.5</v>
      </c>
      <c r="X187" s="45">
        <f t="shared" si="10"/>
        <v>7791.280000000001</v>
      </c>
      <c r="Y187" s="48"/>
      <c r="Z187" s="50">
        <v>2016</v>
      </c>
      <c r="AA187" s="396"/>
    </row>
    <row r="188" spans="1:27" ht="51">
      <c r="A188" s="37" t="s">
        <v>875</v>
      </c>
      <c r="B188" s="38" t="s">
        <v>32</v>
      </c>
      <c r="C188" s="77" t="s">
        <v>857</v>
      </c>
      <c r="D188" s="77"/>
      <c r="E188" s="77"/>
      <c r="F188" s="77"/>
      <c r="G188" s="82" t="s">
        <v>876</v>
      </c>
      <c r="H188" s="104" t="s">
        <v>877</v>
      </c>
      <c r="I188" s="48"/>
      <c r="J188" s="48"/>
      <c r="K188" s="44"/>
      <c r="L188" s="44"/>
      <c r="M188" s="48"/>
      <c r="N188" s="48"/>
      <c r="O188" s="48"/>
      <c r="P188" s="48"/>
      <c r="Q188" s="48"/>
      <c r="R188" s="3" t="s">
        <v>336</v>
      </c>
      <c r="S188" s="44"/>
      <c r="T188" s="64" t="s">
        <v>378</v>
      </c>
      <c r="U188" s="117">
        <v>0.5</v>
      </c>
      <c r="V188" s="107">
        <v>13246</v>
      </c>
      <c r="W188" s="130">
        <f t="shared" si="11"/>
        <v>6623</v>
      </c>
      <c r="X188" s="45">
        <f t="shared" si="10"/>
        <v>7417.760000000001</v>
      </c>
      <c r="Y188" s="48"/>
      <c r="Z188" s="50">
        <v>2016</v>
      </c>
      <c r="AA188" s="396"/>
    </row>
    <row r="189" spans="1:27" ht="51">
      <c r="A189" s="37" t="s">
        <v>878</v>
      </c>
      <c r="B189" s="38" t="s">
        <v>32</v>
      </c>
      <c r="C189" s="77" t="s">
        <v>632</v>
      </c>
      <c r="D189" s="77"/>
      <c r="E189" s="77"/>
      <c r="F189" s="77"/>
      <c r="G189" s="82" t="s">
        <v>633</v>
      </c>
      <c r="H189" s="104">
        <v>692409</v>
      </c>
      <c r="I189" s="48"/>
      <c r="J189" s="48"/>
      <c r="K189" s="44"/>
      <c r="L189" s="44"/>
      <c r="M189" s="48"/>
      <c r="N189" s="48"/>
      <c r="O189" s="48"/>
      <c r="P189" s="48"/>
      <c r="Q189" s="48"/>
      <c r="R189" s="3" t="s">
        <v>336</v>
      </c>
      <c r="S189" s="44"/>
      <c r="T189" s="64" t="s">
        <v>378</v>
      </c>
      <c r="U189" s="117">
        <v>1.25</v>
      </c>
      <c r="V189" s="107">
        <v>6239</v>
      </c>
      <c r="W189" s="130">
        <f t="shared" si="11"/>
        <v>7798.75</v>
      </c>
      <c r="X189" s="45">
        <f t="shared" si="10"/>
        <v>8734.6</v>
      </c>
      <c r="Y189" s="48"/>
      <c r="Z189" s="50">
        <v>2016</v>
      </c>
      <c r="AA189" s="396"/>
    </row>
    <row r="190" spans="1:27" ht="51">
      <c r="A190" s="37" t="s">
        <v>879</v>
      </c>
      <c r="B190" s="38" t="s">
        <v>32</v>
      </c>
      <c r="C190" s="77" t="s">
        <v>632</v>
      </c>
      <c r="D190" s="77"/>
      <c r="E190" s="77"/>
      <c r="F190" s="77"/>
      <c r="G190" s="82" t="s">
        <v>633</v>
      </c>
      <c r="H190" s="104" t="s">
        <v>880</v>
      </c>
      <c r="I190" s="48"/>
      <c r="J190" s="48"/>
      <c r="K190" s="44"/>
      <c r="L190" s="44"/>
      <c r="M190" s="48"/>
      <c r="N190" s="48"/>
      <c r="O190" s="48"/>
      <c r="P190" s="48"/>
      <c r="Q190" s="48"/>
      <c r="R190" s="3" t="s">
        <v>336</v>
      </c>
      <c r="S190" s="44"/>
      <c r="T190" s="64" t="s">
        <v>378</v>
      </c>
      <c r="U190" s="117">
        <v>1.25</v>
      </c>
      <c r="V190" s="107">
        <v>1642</v>
      </c>
      <c r="W190" s="130">
        <f t="shared" si="11"/>
        <v>2052.5</v>
      </c>
      <c r="X190" s="45">
        <f t="shared" si="10"/>
        <v>2298.8</v>
      </c>
      <c r="Y190" s="48"/>
      <c r="Z190" s="50">
        <v>2016</v>
      </c>
      <c r="AA190" s="396"/>
    </row>
    <row r="191" spans="1:27" ht="51">
      <c r="A191" s="37" t="s">
        <v>881</v>
      </c>
      <c r="B191" s="38" t="s">
        <v>32</v>
      </c>
      <c r="C191" s="77" t="s">
        <v>632</v>
      </c>
      <c r="D191" s="77"/>
      <c r="E191" s="77"/>
      <c r="F191" s="77"/>
      <c r="G191" s="82" t="s">
        <v>882</v>
      </c>
      <c r="H191" s="104">
        <v>170412</v>
      </c>
      <c r="I191" s="48"/>
      <c r="J191" s="48"/>
      <c r="K191" s="44"/>
      <c r="L191" s="44"/>
      <c r="M191" s="48"/>
      <c r="N191" s="48"/>
      <c r="O191" s="48"/>
      <c r="P191" s="48"/>
      <c r="Q191" s="48"/>
      <c r="R191" s="3" t="s">
        <v>336</v>
      </c>
      <c r="S191" s="44"/>
      <c r="T191" s="64" t="s">
        <v>378</v>
      </c>
      <c r="U191" s="117">
        <v>1.25</v>
      </c>
      <c r="V191" s="118">
        <v>4226.5</v>
      </c>
      <c r="W191" s="130">
        <f t="shared" si="11"/>
        <v>5283.125</v>
      </c>
      <c r="X191" s="45">
        <f t="shared" si="10"/>
        <v>5917.1</v>
      </c>
      <c r="Y191" s="48"/>
      <c r="Z191" s="50">
        <v>2016</v>
      </c>
      <c r="AA191" s="396"/>
    </row>
    <row r="192" spans="1:27" ht="51">
      <c r="A192" s="37" t="s">
        <v>883</v>
      </c>
      <c r="B192" s="38" t="s">
        <v>32</v>
      </c>
      <c r="C192" s="77" t="s">
        <v>632</v>
      </c>
      <c r="D192" s="77"/>
      <c r="E192" s="77"/>
      <c r="F192" s="77"/>
      <c r="G192" s="82" t="s">
        <v>633</v>
      </c>
      <c r="H192" s="104">
        <v>170314</v>
      </c>
      <c r="I192" s="48"/>
      <c r="J192" s="48"/>
      <c r="K192" s="44"/>
      <c r="L192" s="44"/>
      <c r="M192" s="48"/>
      <c r="N192" s="48"/>
      <c r="O192" s="48"/>
      <c r="P192" s="48"/>
      <c r="Q192" s="48"/>
      <c r="R192" s="3" t="s">
        <v>336</v>
      </c>
      <c r="S192" s="44"/>
      <c r="T192" s="64" t="s">
        <v>378</v>
      </c>
      <c r="U192" s="126">
        <v>3</v>
      </c>
      <c r="V192" s="118">
        <v>3950.44</v>
      </c>
      <c r="W192" s="130">
        <f t="shared" si="11"/>
        <v>11851.32</v>
      </c>
      <c r="X192" s="45">
        <f t="shared" si="10"/>
        <v>13273.478400000002</v>
      </c>
      <c r="Y192" s="48"/>
      <c r="Z192" s="50">
        <v>2016</v>
      </c>
      <c r="AA192" s="396"/>
    </row>
    <row r="193" spans="1:27" ht="51">
      <c r="A193" s="37" t="s">
        <v>884</v>
      </c>
      <c r="B193" s="38" t="s">
        <v>32</v>
      </c>
      <c r="C193" s="77" t="s">
        <v>632</v>
      </c>
      <c r="D193" s="77"/>
      <c r="E193" s="77"/>
      <c r="F193" s="77"/>
      <c r="G193" s="82" t="s">
        <v>633</v>
      </c>
      <c r="H193" s="104">
        <v>592708</v>
      </c>
      <c r="I193" s="48"/>
      <c r="J193" s="48"/>
      <c r="K193" s="44"/>
      <c r="L193" s="44"/>
      <c r="M193" s="48"/>
      <c r="N193" s="48"/>
      <c r="O193" s="48"/>
      <c r="P193" s="48"/>
      <c r="Q193" s="48"/>
      <c r="R193" s="3" t="s">
        <v>336</v>
      </c>
      <c r="S193" s="44"/>
      <c r="T193" s="64" t="s">
        <v>378</v>
      </c>
      <c r="U193" s="117">
        <v>3</v>
      </c>
      <c r="V193" s="66">
        <v>1970</v>
      </c>
      <c r="W193" s="130">
        <f t="shared" si="11"/>
        <v>5910</v>
      </c>
      <c r="X193" s="45">
        <f t="shared" si="10"/>
        <v>6619.200000000001</v>
      </c>
      <c r="Y193" s="48"/>
      <c r="Z193" s="50">
        <v>2016</v>
      </c>
      <c r="AA193" s="397"/>
    </row>
    <row r="194" spans="1:27" ht="15.75" customHeight="1">
      <c r="A194" s="37" t="s">
        <v>885</v>
      </c>
      <c r="B194" s="38" t="s">
        <v>32</v>
      </c>
      <c r="C194" s="73" t="s">
        <v>697</v>
      </c>
      <c r="D194" s="73"/>
      <c r="E194" s="73"/>
      <c r="F194" s="73"/>
      <c r="G194" s="131" t="s">
        <v>886</v>
      </c>
      <c r="H194" s="132" t="s">
        <v>887</v>
      </c>
      <c r="I194" s="48"/>
      <c r="J194" s="48"/>
      <c r="K194" s="44"/>
      <c r="L194" s="44"/>
      <c r="M194" s="48"/>
      <c r="N194" s="48"/>
      <c r="O194" s="48"/>
      <c r="P194" s="48"/>
      <c r="Q194" s="48"/>
      <c r="R194" s="3" t="s">
        <v>336</v>
      </c>
      <c r="S194" s="44"/>
      <c r="T194" s="64" t="s">
        <v>378</v>
      </c>
      <c r="U194" s="101">
        <v>1</v>
      </c>
      <c r="V194" s="116">
        <v>13054</v>
      </c>
      <c r="W194" s="133">
        <f>U194*V194</f>
        <v>13054</v>
      </c>
      <c r="X194" s="45">
        <f t="shared" si="10"/>
        <v>14620.480000000001</v>
      </c>
      <c r="Y194" s="48"/>
      <c r="Z194" s="50">
        <v>2016</v>
      </c>
      <c r="AA194" s="395" t="s">
        <v>888</v>
      </c>
    </row>
    <row r="195" spans="1:27" ht="51">
      <c r="A195" s="37" t="s">
        <v>889</v>
      </c>
      <c r="B195" s="38" t="s">
        <v>32</v>
      </c>
      <c r="C195" s="77" t="s">
        <v>890</v>
      </c>
      <c r="D195" s="77"/>
      <c r="E195" s="77"/>
      <c r="F195" s="77"/>
      <c r="G195" s="134" t="s">
        <v>891</v>
      </c>
      <c r="H195" s="135" t="s">
        <v>892</v>
      </c>
      <c r="I195" s="48"/>
      <c r="J195" s="48"/>
      <c r="K195" s="44"/>
      <c r="L195" s="44"/>
      <c r="M195" s="48"/>
      <c r="N195" s="48"/>
      <c r="O195" s="48"/>
      <c r="P195" s="48"/>
      <c r="Q195" s="48"/>
      <c r="R195" s="3" t="s">
        <v>336</v>
      </c>
      <c r="S195" s="44"/>
      <c r="T195" s="64" t="s">
        <v>378</v>
      </c>
      <c r="U195" s="117">
        <v>1</v>
      </c>
      <c r="V195" s="107">
        <v>37793</v>
      </c>
      <c r="W195" s="136">
        <f aca="true" t="shared" si="12" ref="W195:W202">U195*V195</f>
        <v>37793</v>
      </c>
      <c r="X195" s="45">
        <f t="shared" si="10"/>
        <v>42328.16</v>
      </c>
      <c r="Y195" s="48"/>
      <c r="Z195" s="50">
        <v>2016</v>
      </c>
      <c r="AA195" s="396"/>
    </row>
    <row r="196" spans="1:27" ht="51">
      <c r="A196" s="37" t="s">
        <v>893</v>
      </c>
      <c r="B196" s="38" t="s">
        <v>32</v>
      </c>
      <c r="C196" s="77" t="s">
        <v>857</v>
      </c>
      <c r="D196" s="77"/>
      <c r="E196" s="77"/>
      <c r="F196" s="77"/>
      <c r="G196" s="134" t="s">
        <v>894</v>
      </c>
      <c r="H196" s="135" t="s">
        <v>895</v>
      </c>
      <c r="I196" s="48"/>
      <c r="J196" s="48"/>
      <c r="K196" s="44"/>
      <c r="L196" s="44"/>
      <c r="M196" s="48"/>
      <c r="N196" s="48"/>
      <c r="O196" s="48"/>
      <c r="P196" s="48"/>
      <c r="Q196" s="48"/>
      <c r="R196" s="3" t="s">
        <v>336</v>
      </c>
      <c r="S196" s="44"/>
      <c r="T196" s="64" t="s">
        <v>378</v>
      </c>
      <c r="U196" s="117">
        <v>1</v>
      </c>
      <c r="V196" s="107">
        <v>7927</v>
      </c>
      <c r="W196" s="136">
        <f t="shared" si="12"/>
        <v>7927</v>
      </c>
      <c r="X196" s="45">
        <f t="shared" si="10"/>
        <v>8878.240000000002</v>
      </c>
      <c r="Y196" s="48"/>
      <c r="Z196" s="50">
        <v>2016</v>
      </c>
      <c r="AA196" s="396"/>
    </row>
    <row r="197" spans="1:27" ht="51">
      <c r="A197" s="37" t="s">
        <v>896</v>
      </c>
      <c r="B197" s="38" t="s">
        <v>32</v>
      </c>
      <c r="C197" s="77" t="s">
        <v>857</v>
      </c>
      <c r="D197" s="77"/>
      <c r="E197" s="77"/>
      <c r="F197" s="77"/>
      <c r="G197" s="134" t="s">
        <v>897</v>
      </c>
      <c r="H197" s="135" t="s">
        <v>898</v>
      </c>
      <c r="I197" s="48"/>
      <c r="J197" s="48"/>
      <c r="K197" s="44"/>
      <c r="L197" s="44"/>
      <c r="M197" s="48"/>
      <c r="N197" s="48"/>
      <c r="O197" s="48"/>
      <c r="P197" s="48"/>
      <c r="Q197" s="48"/>
      <c r="R197" s="3" t="s">
        <v>336</v>
      </c>
      <c r="S197" s="44"/>
      <c r="T197" s="100" t="s">
        <v>557</v>
      </c>
      <c r="U197" s="117">
        <v>1</v>
      </c>
      <c r="V197" s="118">
        <v>7700</v>
      </c>
      <c r="W197" s="136">
        <f t="shared" si="12"/>
        <v>7700</v>
      </c>
      <c r="X197" s="45">
        <f t="shared" si="10"/>
        <v>8624</v>
      </c>
      <c r="Y197" s="48"/>
      <c r="Z197" s="50">
        <v>2016</v>
      </c>
      <c r="AA197" s="396"/>
    </row>
    <row r="198" spans="1:27" ht="51">
      <c r="A198" s="37" t="s">
        <v>899</v>
      </c>
      <c r="B198" s="38" t="s">
        <v>32</v>
      </c>
      <c r="C198" s="77" t="s">
        <v>857</v>
      </c>
      <c r="D198" s="77"/>
      <c r="E198" s="77"/>
      <c r="F198" s="77"/>
      <c r="G198" s="134" t="s">
        <v>900</v>
      </c>
      <c r="H198" s="135" t="s">
        <v>901</v>
      </c>
      <c r="I198" s="48"/>
      <c r="J198" s="48"/>
      <c r="K198" s="44"/>
      <c r="L198" s="44"/>
      <c r="M198" s="48"/>
      <c r="N198" s="48"/>
      <c r="O198" s="48"/>
      <c r="P198" s="48"/>
      <c r="Q198" s="48"/>
      <c r="R198" s="3" t="s">
        <v>336</v>
      </c>
      <c r="S198" s="44"/>
      <c r="T198" s="64" t="s">
        <v>378</v>
      </c>
      <c r="U198" s="117">
        <v>1</v>
      </c>
      <c r="V198" s="107">
        <v>6396</v>
      </c>
      <c r="W198" s="136">
        <f t="shared" si="12"/>
        <v>6396</v>
      </c>
      <c r="X198" s="45">
        <f t="shared" si="10"/>
        <v>7163.52</v>
      </c>
      <c r="Y198" s="48"/>
      <c r="Z198" s="50">
        <v>2016</v>
      </c>
      <c r="AA198" s="396"/>
    </row>
    <row r="199" spans="1:27" ht="51">
      <c r="A199" s="37" t="s">
        <v>902</v>
      </c>
      <c r="B199" s="38" t="s">
        <v>32</v>
      </c>
      <c r="C199" s="77" t="s">
        <v>903</v>
      </c>
      <c r="D199" s="77"/>
      <c r="E199" s="77"/>
      <c r="F199" s="77"/>
      <c r="G199" s="134" t="s">
        <v>904</v>
      </c>
      <c r="H199" s="135" t="s">
        <v>905</v>
      </c>
      <c r="I199" s="48"/>
      <c r="J199" s="48"/>
      <c r="K199" s="44"/>
      <c r="L199" s="44"/>
      <c r="M199" s="48"/>
      <c r="N199" s="48"/>
      <c r="O199" s="48"/>
      <c r="P199" s="48"/>
      <c r="Q199" s="48"/>
      <c r="R199" s="3" t="s">
        <v>336</v>
      </c>
      <c r="S199" s="44"/>
      <c r="T199" s="64" t="s">
        <v>378</v>
      </c>
      <c r="U199" s="117">
        <v>4</v>
      </c>
      <c r="V199" s="118">
        <v>23700</v>
      </c>
      <c r="W199" s="136">
        <f t="shared" si="12"/>
        <v>94800</v>
      </c>
      <c r="X199" s="45">
        <f t="shared" si="10"/>
        <v>106176.00000000001</v>
      </c>
      <c r="Y199" s="48"/>
      <c r="Z199" s="50">
        <v>2016</v>
      </c>
      <c r="AA199" s="396"/>
    </row>
    <row r="200" spans="1:27" ht="51">
      <c r="A200" s="37" t="s">
        <v>906</v>
      </c>
      <c r="B200" s="38" t="s">
        <v>32</v>
      </c>
      <c r="C200" s="77" t="s">
        <v>907</v>
      </c>
      <c r="D200" s="77"/>
      <c r="E200" s="77"/>
      <c r="F200" s="77"/>
      <c r="G200" s="134" t="s">
        <v>908</v>
      </c>
      <c r="H200" s="135" t="s">
        <v>909</v>
      </c>
      <c r="I200" s="48"/>
      <c r="J200" s="48"/>
      <c r="K200" s="44"/>
      <c r="L200" s="44"/>
      <c r="M200" s="48"/>
      <c r="N200" s="48"/>
      <c r="O200" s="48"/>
      <c r="P200" s="48"/>
      <c r="Q200" s="48"/>
      <c r="R200" s="3" t="s">
        <v>336</v>
      </c>
      <c r="S200" s="44"/>
      <c r="T200" s="64" t="s">
        <v>378</v>
      </c>
      <c r="U200" s="117">
        <v>2</v>
      </c>
      <c r="V200" s="118">
        <v>4088.4700000000003</v>
      </c>
      <c r="W200" s="136">
        <f t="shared" si="12"/>
        <v>8176.9400000000005</v>
      </c>
      <c r="X200" s="45">
        <f t="shared" si="10"/>
        <v>9158.172800000002</v>
      </c>
      <c r="Y200" s="48"/>
      <c r="Z200" s="50">
        <v>2016</v>
      </c>
      <c r="AA200" s="396"/>
    </row>
    <row r="201" spans="1:27" ht="51">
      <c r="A201" s="37" t="s">
        <v>910</v>
      </c>
      <c r="B201" s="38" t="s">
        <v>32</v>
      </c>
      <c r="C201" s="77" t="s">
        <v>911</v>
      </c>
      <c r="D201" s="77"/>
      <c r="E201" s="77"/>
      <c r="F201" s="77"/>
      <c r="G201" s="134" t="s">
        <v>912</v>
      </c>
      <c r="H201" s="135" t="s">
        <v>913</v>
      </c>
      <c r="I201" s="48"/>
      <c r="J201" s="48"/>
      <c r="K201" s="44"/>
      <c r="L201" s="44"/>
      <c r="M201" s="48"/>
      <c r="N201" s="48"/>
      <c r="O201" s="48"/>
      <c r="P201" s="48"/>
      <c r="Q201" s="48"/>
      <c r="R201" s="3" t="s">
        <v>336</v>
      </c>
      <c r="S201" s="44"/>
      <c r="T201" s="64" t="s">
        <v>378</v>
      </c>
      <c r="U201" s="117">
        <v>1</v>
      </c>
      <c r="V201" s="118">
        <v>35136.66</v>
      </c>
      <c r="W201" s="136">
        <f t="shared" si="12"/>
        <v>35136.66</v>
      </c>
      <c r="X201" s="45">
        <f t="shared" si="10"/>
        <v>39353.05920000001</v>
      </c>
      <c r="Y201" s="48"/>
      <c r="Z201" s="50">
        <v>2016</v>
      </c>
      <c r="AA201" s="396"/>
    </row>
    <row r="202" spans="1:27" ht="51">
      <c r="A202" s="37" t="s">
        <v>914</v>
      </c>
      <c r="B202" s="38" t="s">
        <v>32</v>
      </c>
      <c r="C202" s="109" t="s">
        <v>632</v>
      </c>
      <c r="D202" s="109"/>
      <c r="E202" s="109"/>
      <c r="F202" s="109"/>
      <c r="G202" s="137" t="s">
        <v>633</v>
      </c>
      <c r="H202" s="138">
        <v>50209</v>
      </c>
      <c r="I202" s="48"/>
      <c r="J202" s="48"/>
      <c r="K202" s="44"/>
      <c r="L202" s="44"/>
      <c r="M202" s="48"/>
      <c r="N202" s="48"/>
      <c r="O202" s="48"/>
      <c r="P202" s="48"/>
      <c r="Q202" s="48"/>
      <c r="R202" s="3" t="s">
        <v>336</v>
      </c>
      <c r="S202" s="44"/>
      <c r="T202" s="64" t="s">
        <v>378</v>
      </c>
      <c r="U202" s="122">
        <v>2</v>
      </c>
      <c r="V202" s="118">
        <v>715.83</v>
      </c>
      <c r="W202" s="139">
        <f t="shared" si="12"/>
        <v>1431.66</v>
      </c>
      <c r="X202" s="45">
        <f t="shared" si="10"/>
        <v>1603.4592000000002</v>
      </c>
      <c r="Y202" s="48"/>
      <c r="Z202" s="50">
        <v>2016</v>
      </c>
      <c r="AA202" s="397"/>
    </row>
    <row r="203" spans="1:27" ht="51">
      <c r="A203" s="37" t="s">
        <v>915</v>
      </c>
      <c r="B203" s="38" t="s">
        <v>32</v>
      </c>
      <c r="C203" s="73" t="s">
        <v>857</v>
      </c>
      <c r="D203" s="73"/>
      <c r="E203" s="73"/>
      <c r="F203" s="73"/>
      <c r="G203" s="115" t="s">
        <v>900</v>
      </c>
      <c r="H203" s="100" t="s">
        <v>916</v>
      </c>
      <c r="I203" s="48"/>
      <c r="J203" s="48"/>
      <c r="K203" s="44"/>
      <c r="L203" s="44"/>
      <c r="M203" s="48"/>
      <c r="N203" s="48"/>
      <c r="O203" s="48"/>
      <c r="P203" s="48"/>
      <c r="Q203" s="48"/>
      <c r="R203" s="3" t="s">
        <v>336</v>
      </c>
      <c r="S203" s="44"/>
      <c r="T203" s="64" t="s">
        <v>378</v>
      </c>
      <c r="U203" s="125">
        <v>1</v>
      </c>
      <c r="V203" s="116">
        <v>2900</v>
      </c>
      <c r="W203" s="108">
        <f>U203*V203</f>
        <v>2900</v>
      </c>
      <c r="X203" s="45">
        <f t="shared" si="10"/>
        <v>3248.0000000000005</v>
      </c>
      <c r="Y203" s="48"/>
      <c r="Z203" s="50">
        <v>2016</v>
      </c>
      <c r="AA203" s="395" t="s">
        <v>917</v>
      </c>
    </row>
    <row r="204" spans="1:27" ht="51">
      <c r="A204" s="37" t="s">
        <v>918</v>
      </c>
      <c r="B204" s="38" t="s">
        <v>32</v>
      </c>
      <c r="C204" s="77" t="s">
        <v>857</v>
      </c>
      <c r="D204" s="77"/>
      <c r="E204" s="77"/>
      <c r="F204" s="77"/>
      <c r="G204" s="82" t="s">
        <v>919</v>
      </c>
      <c r="H204" s="104" t="s">
        <v>920</v>
      </c>
      <c r="I204" s="48"/>
      <c r="J204" s="48"/>
      <c r="K204" s="44"/>
      <c r="L204" s="44"/>
      <c r="M204" s="48"/>
      <c r="N204" s="48"/>
      <c r="O204" s="48"/>
      <c r="P204" s="48"/>
      <c r="Q204" s="48"/>
      <c r="R204" s="3" t="s">
        <v>336</v>
      </c>
      <c r="S204" s="44"/>
      <c r="T204" s="64" t="s">
        <v>378</v>
      </c>
      <c r="U204" s="140">
        <v>1</v>
      </c>
      <c r="V204" s="66">
        <v>2089</v>
      </c>
      <c r="W204" s="127">
        <f>U204*V204</f>
        <v>2089</v>
      </c>
      <c r="X204" s="45">
        <f t="shared" si="10"/>
        <v>2339.6800000000003</v>
      </c>
      <c r="Y204" s="48"/>
      <c r="Z204" s="50">
        <v>2016</v>
      </c>
      <c r="AA204" s="396"/>
    </row>
    <row r="205" spans="1:27" ht="51">
      <c r="A205" s="37" t="s">
        <v>921</v>
      </c>
      <c r="B205" s="38" t="s">
        <v>32</v>
      </c>
      <c r="C205" s="77" t="s">
        <v>865</v>
      </c>
      <c r="D205" s="77"/>
      <c r="E205" s="77"/>
      <c r="F205" s="77"/>
      <c r="G205" s="82" t="s">
        <v>866</v>
      </c>
      <c r="H205" s="104" t="s">
        <v>922</v>
      </c>
      <c r="I205" s="48"/>
      <c r="J205" s="48"/>
      <c r="K205" s="44"/>
      <c r="L205" s="44"/>
      <c r="M205" s="48"/>
      <c r="N205" s="48"/>
      <c r="O205" s="48"/>
      <c r="P205" s="48"/>
      <c r="Q205" s="48"/>
      <c r="R205" s="3" t="s">
        <v>336</v>
      </c>
      <c r="S205" s="44"/>
      <c r="T205" s="64" t="s">
        <v>378</v>
      </c>
      <c r="U205" s="117">
        <v>1</v>
      </c>
      <c r="V205" s="141">
        <v>11903</v>
      </c>
      <c r="W205" s="127">
        <f>U205*V205</f>
        <v>11903</v>
      </c>
      <c r="X205" s="45">
        <f t="shared" si="10"/>
        <v>13331.36</v>
      </c>
      <c r="Y205" s="48"/>
      <c r="Z205" s="50">
        <v>2016</v>
      </c>
      <c r="AA205" s="396"/>
    </row>
    <row r="206" spans="1:27" ht="51">
      <c r="A206" s="37" t="s">
        <v>923</v>
      </c>
      <c r="B206" s="38" t="s">
        <v>32</v>
      </c>
      <c r="C206" s="77" t="s">
        <v>924</v>
      </c>
      <c r="D206" s="77"/>
      <c r="E206" s="77"/>
      <c r="F206" s="77"/>
      <c r="G206" s="82" t="s">
        <v>925</v>
      </c>
      <c r="H206" s="104" t="s">
        <v>926</v>
      </c>
      <c r="I206" s="48"/>
      <c r="J206" s="48"/>
      <c r="K206" s="44"/>
      <c r="L206" s="44"/>
      <c r="M206" s="48"/>
      <c r="N206" s="48"/>
      <c r="O206" s="48"/>
      <c r="P206" s="48"/>
      <c r="Q206" s="48"/>
      <c r="R206" s="3" t="s">
        <v>336</v>
      </c>
      <c r="S206" s="44"/>
      <c r="T206" s="64" t="s">
        <v>378</v>
      </c>
      <c r="U206" s="117">
        <v>1</v>
      </c>
      <c r="V206" s="107">
        <v>11455</v>
      </c>
      <c r="W206" s="127">
        <f>U206*V206</f>
        <v>11455</v>
      </c>
      <c r="X206" s="45">
        <f t="shared" si="10"/>
        <v>12829.6</v>
      </c>
      <c r="Y206" s="48"/>
      <c r="Z206" s="50">
        <v>2016</v>
      </c>
      <c r="AA206" s="396"/>
    </row>
    <row r="207" spans="1:27" ht="51">
      <c r="A207" s="37" t="s">
        <v>927</v>
      </c>
      <c r="B207" s="38" t="s">
        <v>32</v>
      </c>
      <c r="C207" s="73" t="s">
        <v>697</v>
      </c>
      <c r="D207" s="73"/>
      <c r="E207" s="73"/>
      <c r="F207" s="73"/>
      <c r="G207" s="115" t="s">
        <v>928</v>
      </c>
      <c r="H207" s="100" t="s">
        <v>929</v>
      </c>
      <c r="I207" s="48"/>
      <c r="J207" s="48"/>
      <c r="K207" s="44"/>
      <c r="L207" s="44"/>
      <c r="M207" s="48"/>
      <c r="N207" s="48"/>
      <c r="O207" s="48"/>
      <c r="P207" s="48"/>
      <c r="Q207" s="48"/>
      <c r="R207" s="3" t="s">
        <v>336</v>
      </c>
      <c r="S207" s="44"/>
      <c r="T207" s="64" t="s">
        <v>378</v>
      </c>
      <c r="U207" s="101">
        <v>3</v>
      </c>
      <c r="V207" s="116">
        <v>31981</v>
      </c>
      <c r="W207" s="108">
        <f>U207*V207</f>
        <v>95943</v>
      </c>
      <c r="X207" s="45">
        <f t="shared" si="10"/>
        <v>107456.16</v>
      </c>
      <c r="Y207" s="48"/>
      <c r="Z207" s="50">
        <v>2016</v>
      </c>
      <c r="AA207" s="395" t="s">
        <v>930</v>
      </c>
    </row>
    <row r="208" spans="1:27" ht="51">
      <c r="A208" s="37" t="s">
        <v>931</v>
      </c>
      <c r="B208" s="38" t="s">
        <v>32</v>
      </c>
      <c r="C208" s="77" t="s">
        <v>697</v>
      </c>
      <c r="D208" s="77"/>
      <c r="E208" s="77"/>
      <c r="F208" s="77"/>
      <c r="G208" s="82" t="s">
        <v>932</v>
      </c>
      <c r="H208" s="104" t="s">
        <v>933</v>
      </c>
      <c r="I208" s="48"/>
      <c r="J208" s="48"/>
      <c r="K208" s="44"/>
      <c r="L208" s="44"/>
      <c r="M208" s="48"/>
      <c r="N208" s="48"/>
      <c r="O208" s="48"/>
      <c r="P208" s="48"/>
      <c r="Q208" s="48"/>
      <c r="R208" s="3" t="s">
        <v>336</v>
      </c>
      <c r="S208" s="44"/>
      <c r="T208" s="64" t="s">
        <v>378</v>
      </c>
      <c r="U208" s="117">
        <v>2</v>
      </c>
      <c r="V208" s="107">
        <v>22398</v>
      </c>
      <c r="W208" s="108">
        <f aca="true" t="shared" si="13" ref="W208:W224">U208*V208</f>
        <v>44796</v>
      </c>
      <c r="X208" s="45">
        <f t="shared" si="10"/>
        <v>50171.520000000004</v>
      </c>
      <c r="Y208" s="48"/>
      <c r="Z208" s="50">
        <v>2016</v>
      </c>
      <c r="AA208" s="396"/>
    </row>
    <row r="209" spans="1:27" ht="51">
      <c r="A209" s="37" t="s">
        <v>934</v>
      </c>
      <c r="B209" s="38" t="s">
        <v>32</v>
      </c>
      <c r="C209" s="77" t="s">
        <v>890</v>
      </c>
      <c r="D209" s="77"/>
      <c r="E209" s="77"/>
      <c r="F209" s="77"/>
      <c r="G209" s="82" t="s">
        <v>891</v>
      </c>
      <c r="H209" s="104" t="s">
        <v>935</v>
      </c>
      <c r="I209" s="48"/>
      <c r="J209" s="48"/>
      <c r="K209" s="44"/>
      <c r="L209" s="44"/>
      <c r="M209" s="48"/>
      <c r="N209" s="48"/>
      <c r="O209" s="48"/>
      <c r="P209" s="48"/>
      <c r="Q209" s="48"/>
      <c r="R209" s="3" t="s">
        <v>336</v>
      </c>
      <c r="S209" s="44"/>
      <c r="T209" s="64" t="s">
        <v>378</v>
      </c>
      <c r="U209" s="117">
        <v>2</v>
      </c>
      <c r="V209" s="107">
        <v>21635</v>
      </c>
      <c r="W209" s="108">
        <f t="shared" si="13"/>
        <v>43270</v>
      </c>
      <c r="X209" s="45">
        <f aca="true" t="shared" si="14" ref="X209:X272">W209*1.12</f>
        <v>48462.4</v>
      </c>
      <c r="Y209" s="48"/>
      <c r="Z209" s="50">
        <v>2016</v>
      </c>
      <c r="AA209" s="396"/>
    </row>
    <row r="210" spans="1:27" ht="51">
      <c r="A210" s="37" t="s">
        <v>936</v>
      </c>
      <c r="B210" s="38" t="s">
        <v>32</v>
      </c>
      <c r="C210" s="77" t="s">
        <v>937</v>
      </c>
      <c r="D210" s="77"/>
      <c r="E210" s="77"/>
      <c r="F210" s="77"/>
      <c r="G210" s="82" t="s">
        <v>938</v>
      </c>
      <c r="H210" s="104" t="s">
        <v>939</v>
      </c>
      <c r="I210" s="48"/>
      <c r="J210" s="48"/>
      <c r="K210" s="44"/>
      <c r="L210" s="44"/>
      <c r="M210" s="48"/>
      <c r="N210" s="48"/>
      <c r="O210" s="48"/>
      <c r="P210" s="48"/>
      <c r="Q210" s="48"/>
      <c r="R210" s="3" t="s">
        <v>336</v>
      </c>
      <c r="S210" s="44"/>
      <c r="T210" s="64" t="s">
        <v>378</v>
      </c>
      <c r="U210" s="117">
        <v>2</v>
      </c>
      <c r="V210" s="118">
        <v>14618.34</v>
      </c>
      <c r="W210" s="108">
        <f t="shared" si="13"/>
        <v>29236.68</v>
      </c>
      <c r="X210" s="45">
        <f t="shared" si="14"/>
        <v>32745.081600000005</v>
      </c>
      <c r="Y210" s="48"/>
      <c r="Z210" s="50">
        <v>2016</v>
      </c>
      <c r="AA210" s="396"/>
    </row>
    <row r="211" spans="1:27" ht="51">
      <c r="A211" s="37" t="s">
        <v>940</v>
      </c>
      <c r="B211" s="38" t="s">
        <v>32</v>
      </c>
      <c r="C211" s="77" t="s">
        <v>865</v>
      </c>
      <c r="D211" s="77"/>
      <c r="E211" s="77"/>
      <c r="F211" s="77"/>
      <c r="G211" s="82" t="s">
        <v>866</v>
      </c>
      <c r="H211" s="104" t="s">
        <v>941</v>
      </c>
      <c r="I211" s="48"/>
      <c r="J211" s="48"/>
      <c r="K211" s="44"/>
      <c r="L211" s="44"/>
      <c r="M211" s="48"/>
      <c r="N211" s="48"/>
      <c r="O211" s="48"/>
      <c r="P211" s="48"/>
      <c r="Q211" s="48"/>
      <c r="R211" s="3" t="s">
        <v>336</v>
      </c>
      <c r="S211" s="44"/>
      <c r="T211" s="64" t="s">
        <v>378</v>
      </c>
      <c r="U211" s="117">
        <v>2</v>
      </c>
      <c r="V211" s="118">
        <v>18900</v>
      </c>
      <c r="W211" s="108">
        <f t="shared" si="13"/>
        <v>37800</v>
      </c>
      <c r="X211" s="45">
        <f t="shared" si="14"/>
        <v>42336.00000000001</v>
      </c>
      <c r="Y211" s="48"/>
      <c r="Z211" s="50">
        <v>2016</v>
      </c>
      <c r="AA211" s="396"/>
    </row>
    <row r="212" spans="1:27" ht="51">
      <c r="A212" s="37" t="s">
        <v>942</v>
      </c>
      <c r="B212" s="38" t="s">
        <v>32</v>
      </c>
      <c r="C212" s="77" t="s">
        <v>865</v>
      </c>
      <c r="D212" s="77"/>
      <c r="E212" s="77"/>
      <c r="F212" s="77"/>
      <c r="G212" s="82" t="s">
        <v>925</v>
      </c>
      <c r="H212" s="104" t="s">
        <v>943</v>
      </c>
      <c r="I212" s="48"/>
      <c r="J212" s="48"/>
      <c r="K212" s="44"/>
      <c r="L212" s="44"/>
      <c r="M212" s="48"/>
      <c r="N212" s="48"/>
      <c r="O212" s="48"/>
      <c r="P212" s="48"/>
      <c r="Q212" s="48"/>
      <c r="R212" s="3" t="s">
        <v>336</v>
      </c>
      <c r="S212" s="44"/>
      <c r="T212" s="64" t="s">
        <v>378</v>
      </c>
      <c r="U212" s="117">
        <v>1</v>
      </c>
      <c r="V212" s="107">
        <v>25220</v>
      </c>
      <c r="W212" s="108">
        <f t="shared" si="13"/>
        <v>25220</v>
      </c>
      <c r="X212" s="45">
        <f t="shared" si="14"/>
        <v>28246.4</v>
      </c>
      <c r="Y212" s="48"/>
      <c r="Z212" s="50">
        <v>2016</v>
      </c>
      <c r="AA212" s="396"/>
    </row>
    <row r="213" spans="1:27" ht="51">
      <c r="A213" s="37" t="s">
        <v>944</v>
      </c>
      <c r="B213" s="38" t="s">
        <v>32</v>
      </c>
      <c r="C213" s="77" t="s">
        <v>865</v>
      </c>
      <c r="D213" s="77"/>
      <c r="E213" s="77"/>
      <c r="F213" s="77"/>
      <c r="G213" s="82" t="s">
        <v>945</v>
      </c>
      <c r="H213" s="104" t="s">
        <v>946</v>
      </c>
      <c r="I213" s="48"/>
      <c r="J213" s="48"/>
      <c r="K213" s="44"/>
      <c r="L213" s="44"/>
      <c r="M213" s="48"/>
      <c r="N213" s="48"/>
      <c r="O213" s="48"/>
      <c r="P213" s="48"/>
      <c r="Q213" s="48"/>
      <c r="R213" s="3" t="s">
        <v>336</v>
      </c>
      <c r="S213" s="44"/>
      <c r="T213" s="64" t="s">
        <v>378</v>
      </c>
      <c r="U213" s="117">
        <v>1</v>
      </c>
      <c r="V213" s="107">
        <v>22450</v>
      </c>
      <c r="W213" s="108">
        <f t="shared" si="13"/>
        <v>22450</v>
      </c>
      <c r="X213" s="45">
        <f t="shared" si="14"/>
        <v>25144.000000000004</v>
      </c>
      <c r="Y213" s="48"/>
      <c r="Z213" s="50">
        <v>2016</v>
      </c>
      <c r="AA213" s="396"/>
    </row>
    <row r="214" spans="1:27" ht="51">
      <c r="A214" s="37" t="s">
        <v>947</v>
      </c>
      <c r="B214" s="38" t="s">
        <v>32</v>
      </c>
      <c r="C214" s="77" t="s">
        <v>948</v>
      </c>
      <c r="D214" s="77"/>
      <c r="E214" s="77"/>
      <c r="F214" s="77"/>
      <c r="G214" s="82" t="s">
        <v>949</v>
      </c>
      <c r="H214" s="104" t="s">
        <v>950</v>
      </c>
      <c r="I214" s="48"/>
      <c r="J214" s="48"/>
      <c r="K214" s="44"/>
      <c r="L214" s="44"/>
      <c r="M214" s="48"/>
      <c r="N214" s="48"/>
      <c r="O214" s="48"/>
      <c r="P214" s="48"/>
      <c r="Q214" s="48"/>
      <c r="R214" s="3" t="s">
        <v>336</v>
      </c>
      <c r="S214" s="44"/>
      <c r="T214" s="64" t="s">
        <v>378</v>
      </c>
      <c r="U214" s="117">
        <v>1</v>
      </c>
      <c r="V214" s="118">
        <v>25257.350000000002</v>
      </c>
      <c r="W214" s="108">
        <f t="shared" si="13"/>
        <v>25257.350000000002</v>
      </c>
      <c r="X214" s="45">
        <f t="shared" si="14"/>
        <v>28288.232000000004</v>
      </c>
      <c r="Y214" s="48"/>
      <c r="Z214" s="50">
        <v>2016</v>
      </c>
      <c r="AA214" s="396"/>
    </row>
    <row r="215" spans="1:27" ht="51">
      <c r="A215" s="37" t="s">
        <v>951</v>
      </c>
      <c r="B215" s="38" t="s">
        <v>32</v>
      </c>
      <c r="C215" s="77" t="s">
        <v>952</v>
      </c>
      <c r="D215" s="77"/>
      <c r="E215" s="77"/>
      <c r="F215" s="77"/>
      <c r="G215" s="82" t="s">
        <v>953</v>
      </c>
      <c r="H215" s="104" t="s">
        <v>954</v>
      </c>
      <c r="I215" s="48"/>
      <c r="J215" s="48"/>
      <c r="K215" s="44"/>
      <c r="L215" s="44"/>
      <c r="M215" s="48"/>
      <c r="N215" s="48"/>
      <c r="O215" s="48"/>
      <c r="P215" s="48"/>
      <c r="Q215" s="48"/>
      <c r="R215" s="3" t="s">
        <v>336</v>
      </c>
      <c r="S215" s="44"/>
      <c r="T215" s="64" t="s">
        <v>378</v>
      </c>
      <c r="U215" s="117">
        <v>2</v>
      </c>
      <c r="V215" s="107">
        <v>6318</v>
      </c>
      <c r="W215" s="108">
        <f t="shared" si="13"/>
        <v>12636</v>
      </c>
      <c r="X215" s="45">
        <f t="shared" si="14"/>
        <v>14152.320000000002</v>
      </c>
      <c r="Y215" s="48"/>
      <c r="Z215" s="50">
        <v>2016</v>
      </c>
      <c r="AA215" s="396"/>
    </row>
    <row r="216" spans="1:27" ht="51">
      <c r="A216" s="37" t="s">
        <v>955</v>
      </c>
      <c r="B216" s="38" t="s">
        <v>32</v>
      </c>
      <c r="C216" s="77" t="s">
        <v>952</v>
      </c>
      <c r="D216" s="77"/>
      <c r="E216" s="77"/>
      <c r="F216" s="77"/>
      <c r="G216" s="82" t="s">
        <v>956</v>
      </c>
      <c r="H216" s="104" t="s">
        <v>957</v>
      </c>
      <c r="I216" s="48"/>
      <c r="J216" s="48"/>
      <c r="K216" s="44"/>
      <c r="L216" s="44"/>
      <c r="M216" s="48"/>
      <c r="N216" s="48"/>
      <c r="O216" s="48"/>
      <c r="P216" s="48"/>
      <c r="Q216" s="48"/>
      <c r="R216" s="3" t="s">
        <v>336</v>
      </c>
      <c r="S216" s="44"/>
      <c r="T216" s="64" t="s">
        <v>378</v>
      </c>
      <c r="U216" s="117">
        <v>1</v>
      </c>
      <c r="V216" s="118">
        <v>11665.140000000001</v>
      </c>
      <c r="W216" s="108">
        <f t="shared" si="13"/>
        <v>11665.140000000001</v>
      </c>
      <c r="X216" s="45">
        <f t="shared" si="14"/>
        <v>13064.956800000002</v>
      </c>
      <c r="Y216" s="48"/>
      <c r="Z216" s="50">
        <v>2016</v>
      </c>
      <c r="AA216" s="396"/>
    </row>
    <row r="217" spans="1:27" ht="51">
      <c r="A217" s="37" t="s">
        <v>958</v>
      </c>
      <c r="B217" s="38" t="s">
        <v>32</v>
      </c>
      <c r="C217" s="77" t="s">
        <v>959</v>
      </c>
      <c r="D217" s="77"/>
      <c r="E217" s="77"/>
      <c r="F217" s="77"/>
      <c r="G217" s="82" t="s">
        <v>960</v>
      </c>
      <c r="H217" s="104">
        <v>264706</v>
      </c>
      <c r="I217" s="48"/>
      <c r="J217" s="48"/>
      <c r="K217" s="44"/>
      <c r="L217" s="44"/>
      <c r="M217" s="48"/>
      <c r="N217" s="48"/>
      <c r="O217" s="48"/>
      <c r="P217" s="48"/>
      <c r="Q217" s="48"/>
      <c r="R217" s="3" t="s">
        <v>336</v>
      </c>
      <c r="S217" s="44"/>
      <c r="T217" s="64" t="s">
        <v>378</v>
      </c>
      <c r="U217" s="117">
        <v>5</v>
      </c>
      <c r="V217" s="118">
        <v>7548.85</v>
      </c>
      <c r="W217" s="108">
        <f t="shared" si="13"/>
        <v>37744.25</v>
      </c>
      <c r="X217" s="45">
        <f t="shared" si="14"/>
        <v>42273.560000000005</v>
      </c>
      <c r="Y217" s="48"/>
      <c r="Z217" s="50">
        <v>2016</v>
      </c>
      <c r="AA217" s="396"/>
    </row>
    <row r="218" spans="1:27" ht="51">
      <c r="A218" s="37" t="s">
        <v>961</v>
      </c>
      <c r="B218" s="38" t="s">
        <v>32</v>
      </c>
      <c r="C218" s="77" t="s">
        <v>632</v>
      </c>
      <c r="D218" s="77"/>
      <c r="E218" s="77"/>
      <c r="F218" s="77"/>
      <c r="G218" s="82" t="s">
        <v>962</v>
      </c>
      <c r="H218" s="104">
        <v>664913</v>
      </c>
      <c r="I218" s="48"/>
      <c r="J218" s="48"/>
      <c r="K218" s="44"/>
      <c r="L218" s="44"/>
      <c r="M218" s="48"/>
      <c r="N218" s="48"/>
      <c r="O218" s="48"/>
      <c r="P218" s="48"/>
      <c r="Q218" s="48"/>
      <c r="R218" s="3" t="s">
        <v>336</v>
      </c>
      <c r="S218" s="44"/>
      <c r="T218" s="64" t="s">
        <v>378</v>
      </c>
      <c r="U218" s="117">
        <v>2</v>
      </c>
      <c r="V218" s="118">
        <v>4366.67</v>
      </c>
      <c r="W218" s="108">
        <f t="shared" si="13"/>
        <v>8733.34</v>
      </c>
      <c r="X218" s="45">
        <f t="shared" si="14"/>
        <v>9781.340800000002</v>
      </c>
      <c r="Y218" s="48"/>
      <c r="Z218" s="50">
        <v>2016</v>
      </c>
      <c r="AA218" s="396"/>
    </row>
    <row r="219" spans="1:27" ht="51">
      <c r="A219" s="37" t="s">
        <v>963</v>
      </c>
      <c r="B219" s="38" t="s">
        <v>32</v>
      </c>
      <c r="C219" s="77" t="s">
        <v>632</v>
      </c>
      <c r="D219" s="77"/>
      <c r="E219" s="77"/>
      <c r="F219" s="77"/>
      <c r="G219" s="82" t="s">
        <v>633</v>
      </c>
      <c r="H219" s="104">
        <v>664916</v>
      </c>
      <c r="I219" s="48"/>
      <c r="J219" s="48"/>
      <c r="K219" s="44"/>
      <c r="L219" s="44"/>
      <c r="M219" s="48"/>
      <c r="N219" s="48"/>
      <c r="O219" s="48"/>
      <c r="P219" s="48"/>
      <c r="Q219" s="48"/>
      <c r="R219" s="3" t="s">
        <v>336</v>
      </c>
      <c r="S219" s="44"/>
      <c r="T219" s="64" t="s">
        <v>378</v>
      </c>
      <c r="U219" s="126">
        <v>5</v>
      </c>
      <c r="V219" s="107">
        <v>1009</v>
      </c>
      <c r="W219" s="108">
        <f t="shared" si="13"/>
        <v>5045</v>
      </c>
      <c r="X219" s="45">
        <f t="shared" si="14"/>
        <v>5650.400000000001</v>
      </c>
      <c r="Y219" s="48"/>
      <c r="Z219" s="50">
        <v>2016</v>
      </c>
      <c r="AA219" s="396"/>
    </row>
    <row r="220" spans="1:27" ht="51">
      <c r="A220" s="37" t="s">
        <v>964</v>
      </c>
      <c r="B220" s="38" t="s">
        <v>32</v>
      </c>
      <c r="C220" s="77" t="s">
        <v>632</v>
      </c>
      <c r="D220" s="77"/>
      <c r="E220" s="77"/>
      <c r="F220" s="77"/>
      <c r="G220" s="82" t="s">
        <v>633</v>
      </c>
      <c r="H220" s="104">
        <v>50212</v>
      </c>
      <c r="I220" s="48"/>
      <c r="J220" s="48"/>
      <c r="K220" s="44"/>
      <c r="L220" s="44"/>
      <c r="M220" s="48"/>
      <c r="N220" s="48"/>
      <c r="O220" s="48"/>
      <c r="P220" s="48"/>
      <c r="Q220" s="48"/>
      <c r="R220" s="3" t="s">
        <v>336</v>
      </c>
      <c r="S220" s="44"/>
      <c r="T220" s="64" t="s">
        <v>378</v>
      </c>
      <c r="U220" s="117">
        <v>1</v>
      </c>
      <c r="V220" s="66">
        <v>1119</v>
      </c>
      <c r="W220" s="108">
        <f t="shared" si="13"/>
        <v>1119</v>
      </c>
      <c r="X220" s="45">
        <f t="shared" si="14"/>
        <v>1253.2800000000002</v>
      </c>
      <c r="Y220" s="48"/>
      <c r="Z220" s="50">
        <v>2016</v>
      </c>
      <c r="AA220" s="396"/>
    </row>
    <row r="221" spans="1:27" ht="51">
      <c r="A221" s="37" t="s">
        <v>965</v>
      </c>
      <c r="B221" s="38" t="s">
        <v>32</v>
      </c>
      <c r="C221" s="77" t="s">
        <v>966</v>
      </c>
      <c r="D221" s="77"/>
      <c r="E221" s="77"/>
      <c r="F221" s="77"/>
      <c r="G221" s="82" t="s">
        <v>967</v>
      </c>
      <c r="H221" s="104">
        <v>50412</v>
      </c>
      <c r="I221" s="48"/>
      <c r="J221" s="48"/>
      <c r="K221" s="44"/>
      <c r="L221" s="44"/>
      <c r="M221" s="48"/>
      <c r="N221" s="48"/>
      <c r="O221" s="48"/>
      <c r="P221" s="48"/>
      <c r="Q221" s="48"/>
      <c r="R221" s="3" t="s">
        <v>336</v>
      </c>
      <c r="S221" s="44"/>
      <c r="T221" s="64" t="s">
        <v>378</v>
      </c>
      <c r="U221" s="117">
        <v>2</v>
      </c>
      <c r="V221" s="118">
        <v>2982.09</v>
      </c>
      <c r="W221" s="108">
        <f t="shared" si="13"/>
        <v>5964.18</v>
      </c>
      <c r="X221" s="45">
        <f t="shared" si="14"/>
        <v>6679.881600000001</v>
      </c>
      <c r="Y221" s="48"/>
      <c r="Z221" s="50">
        <v>2016</v>
      </c>
      <c r="AA221" s="396"/>
    </row>
    <row r="222" spans="1:27" ht="51">
      <c r="A222" s="37" t="s">
        <v>968</v>
      </c>
      <c r="B222" s="38" t="s">
        <v>32</v>
      </c>
      <c r="C222" s="77" t="s">
        <v>966</v>
      </c>
      <c r="D222" s="77"/>
      <c r="E222" s="77"/>
      <c r="F222" s="77"/>
      <c r="G222" s="82" t="s">
        <v>633</v>
      </c>
      <c r="H222" s="104">
        <v>12213</v>
      </c>
      <c r="I222" s="48"/>
      <c r="J222" s="48"/>
      <c r="K222" s="44"/>
      <c r="L222" s="44"/>
      <c r="M222" s="48"/>
      <c r="N222" s="48"/>
      <c r="O222" s="48"/>
      <c r="P222" s="48"/>
      <c r="Q222" s="48"/>
      <c r="R222" s="3" t="s">
        <v>336</v>
      </c>
      <c r="S222" s="44"/>
      <c r="T222" s="64" t="s">
        <v>378</v>
      </c>
      <c r="U222" s="117">
        <v>3</v>
      </c>
      <c r="V222" s="118">
        <v>5057.89</v>
      </c>
      <c r="W222" s="108">
        <f t="shared" si="13"/>
        <v>15173.670000000002</v>
      </c>
      <c r="X222" s="45">
        <f t="shared" si="14"/>
        <v>16994.510400000003</v>
      </c>
      <c r="Y222" s="48"/>
      <c r="Z222" s="50">
        <v>2016</v>
      </c>
      <c r="AA222" s="396"/>
    </row>
    <row r="223" spans="1:27" ht="51">
      <c r="A223" s="37" t="s">
        <v>969</v>
      </c>
      <c r="B223" s="38" t="s">
        <v>32</v>
      </c>
      <c r="C223" s="77" t="s">
        <v>966</v>
      </c>
      <c r="D223" s="77"/>
      <c r="E223" s="77"/>
      <c r="F223" s="77"/>
      <c r="G223" s="82" t="s">
        <v>633</v>
      </c>
      <c r="H223" s="104">
        <v>292213</v>
      </c>
      <c r="I223" s="48"/>
      <c r="J223" s="48"/>
      <c r="K223" s="44"/>
      <c r="L223" s="44"/>
      <c r="M223" s="48"/>
      <c r="N223" s="48"/>
      <c r="O223" s="48"/>
      <c r="P223" s="48"/>
      <c r="Q223" s="48"/>
      <c r="R223" s="3" t="s">
        <v>336</v>
      </c>
      <c r="S223" s="44"/>
      <c r="T223" s="64" t="s">
        <v>378</v>
      </c>
      <c r="U223" s="117">
        <v>5</v>
      </c>
      <c r="V223" s="118">
        <v>2012.67</v>
      </c>
      <c r="W223" s="108">
        <f t="shared" si="13"/>
        <v>10063.35</v>
      </c>
      <c r="X223" s="45">
        <f t="shared" si="14"/>
        <v>11270.952000000001</v>
      </c>
      <c r="Y223" s="48"/>
      <c r="Z223" s="50">
        <v>2016</v>
      </c>
      <c r="AA223" s="396"/>
    </row>
    <row r="224" spans="1:27" ht="51">
      <c r="A224" s="37" t="s">
        <v>970</v>
      </c>
      <c r="B224" s="86" t="s">
        <v>32</v>
      </c>
      <c r="C224" s="77" t="s">
        <v>971</v>
      </c>
      <c r="D224" s="77"/>
      <c r="E224" s="77"/>
      <c r="F224" s="77"/>
      <c r="G224" s="82" t="s">
        <v>240</v>
      </c>
      <c r="H224" s="104" t="s">
        <v>972</v>
      </c>
      <c r="I224" s="84"/>
      <c r="J224" s="84"/>
      <c r="K224" s="85"/>
      <c r="L224" s="85"/>
      <c r="M224" s="84"/>
      <c r="N224" s="84"/>
      <c r="O224" s="84"/>
      <c r="P224" s="84"/>
      <c r="Q224" s="84"/>
      <c r="R224" s="3" t="s">
        <v>336</v>
      </c>
      <c r="S224" s="85"/>
      <c r="T224" s="64" t="s">
        <v>378</v>
      </c>
      <c r="U224" s="117">
        <v>2</v>
      </c>
      <c r="V224" s="118">
        <v>1182.3500000000001</v>
      </c>
      <c r="W224" s="127">
        <f t="shared" si="13"/>
        <v>2364.7000000000003</v>
      </c>
      <c r="X224" s="45">
        <f t="shared" si="14"/>
        <v>2648.4640000000004</v>
      </c>
      <c r="Y224" s="48"/>
      <c r="Z224" s="50">
        <v>2016</v>
      </c>
      <c r="AA224" s="397"/>
    </row>
    <row r="225" spans="1:27" ht="15.75" customHeight="1">
      <c r="A225" s="37" t="s">
        <v>973</v>
      </c>
      <c r="B225" s="86" t="s">
        <v>32</v>
      </c>
      <c r="C225" s="77" t="s">
        <v>952</v>
      </c>
      <c r="D225" s="77"/>
      <c r="E225" s="77"/>
      <c r="F225" s="77"/>
      <c r="G225" s="82" t="s">
        <v>974</v>
      </c>
      <c r="H225" s="104" t="s">
        <v>975</v>
      </c>
      <c r="I225" s="84"/>
      <c r="J225" s="84"/>
      <c r="K225" s="85"/>
      <c r="L225" s="85"/>
      <c r="M225" s="84"/>
      <c r="N225" s="84"/>
      <c r="O225" s="84"/>
      <c r="P225" s="84"/>
      <c r="Q225" s="84"/>
      <c r="R225" s="3" t="s">
        <v>336</v>
      </c>
      <c r="S225" s="85"/>
      <c r="T225" s="64" t="s">
        <v>378</v>
      </c>
      <c r="U225" s="117">
        <v>1</v>
      </c>
      <c r="V225" s="118">
        <v>95271.73000000001</v>
      </c>
      <c r="W225" s="127">
        <f>U225*V225</f>
        <v>95271.73000000001</v>
      </c>
      <c r="X225" s="45">
        <f t="shared" si="14"/>
        <v>106704.33760000003</v>
      </c>
      <c r="Y225" s="48"/>
      <c r="Z225" s="50">
        <v>2016</v>
      </c>
      <c r="AA225" s="395" t="s">
        <v>976</v>
      </c>
    </row>
    <row r="226" spans="1:27" ht="15.75" customHeight="1">
      <c r="A226" s="37" t="s">
        <v>977</v>
      </c>
      <c r="B226" s="86" t="s">
        <v>32</v>
      </c>
      <c r="C226" s="77" t="s">
        <v>978</v>
      </c>
      <c r="D226" s="77"/>
      <c r="E226" s="77"/>
      <c r="F226" s="77"/>
      <c r="G226" s="82" t="s">
        <v>979</v>
      </c>
      <c r="H226" s="104" t="s">
        <v>980</v>
      </c>
      <c r="I226" s="84"/>
      <c r="J226" s="84"/>
      <c r="K226" s="85"/>
      <c r="L226" s="85"/>
      <c r="M226" s="84"/>
      <c r="N226" s="84"/>
      <c r="O226" s="84"/>
      <c r="P226" s="84"/>
      <c r="Q226" s="84"/>
      <c r="R226" s="3" t="s">
        <v>336</v>
      </c>
      <c r="S226" s="85"/>
      <c r="T226" s="64" t="s">
        <v>378</v>
      </c>
      <c r="U226" s="117">
        <v>1</v>
      </c>
      <c r="V226" s="107">
        <v>20626</v>
      </c>
      <c r="W226" s="127">
        <f aca="true" t="shared" si="15" ref="W226:W232">U226*V226</f>
        <v>20626</v>
      </c>
      <c r="X226" s="45">
        <f t="shared" si="14"/>
        <v>23101.120000000003</v>
      </c>
      <c r="Y226" s="48"/>
      <c r="Z226" s="50">
        <v>2016</v>
      </c>
      <c r="AA226" s="396"/>
    </row>
    <row r="227" spans="1:27" ht="51">
      <c r="A227" s="37" t="s">
        <v>981</v>
      </c>
      <c r="B227" s="86" t="s">
        <v>32</v>
      </c>
      <c r="C227" s="77" t="s">
        <v>982</v>
      </c>
      <c r="D227" s="77"/>
      <c r="E227" s="77"/>
      <c r="F227" s="77"/>
      <c r="G227" s="82" t="s">
        <v>983</v>
      </c>
      <c r="H227" s="104" t="s">
        <v>984</v>
      </c>
      <c r="I227" s="84"/>
      <c r="J227" s="84"/>
      <c r="K227" s="85"/>
      <c r="L227" s="85"/>
      <c r="M227" s="84"/>
      <c r="N227" s="84"/>
      <c r="O227" s="84"/>
      <c r="P227" s="84"/>
      <c r="Q227" s="84"/>
      <c r="R227" s="3" t="s">
        <v>336</v>
      </c>
      <c r="S227" s="85"/>
      <c r="T227" s="64" t="s">
        <v>378</v>
      </c>
      <c r="U227" s="126">
        <v>1</v>
      </c>
      <c r="V227" s="118">
        <v>161038.21000000002</v>
      </c>
      <c r="W227" s="127">
        <f t="shared" si="15"/>
        <v>161038.21000000002</v>
      </c>
      <c r="X227" s="45">
        <f t="shared" si="14"/>
        <v>180362.79520000005</v>
      </c>
      <c r="Y227" s="48"/>
      <c r="Z227" s="50">
        <v>2016</v>
      </c>
      <c r="AA227" s="396"/>
    </row>
    <row r="228" spans="1:27" ht="15.75" customHeight="1">
      <c r="A228" s="37" t="s">
        <v>985</v>
      </c>
      <c r="B228" s="86" t="s">
        <v>32</v>
      </c>
      <c r="C228" s="77" t="s">
        <v>986</v>
      </c>
      <c r="D228" s="77"/>
      <c r="E228" s="77"/>
      <c r="F228" s="77"/>
      <c r="G228" s="82" t="s">
        <v>987</v>
      </c>
      <c r="H228" s="104" t="s">
        <v>988</v>
      </c>
      <c r="I228" s="84"/>
      <c r="J228" s="84"/>
      <c r="K228" s="85"/>
      <c r="L228" s="85"/>
      <c r="M228" s="84"/>
      <c r="N228" s="84"/>
      <c r="O228" s="84"/>
      <c r="P228" s="84"/>
      <c r="Q228" s="84"/>
      <c r="R228" s="3" t="s">
        <v>336</v>
      </c>
      <c r="S228" s="85"/>
      <c r="T228" s="64" t="s">
        <v>378</v>
      </c>
      <c r="U228" s="117">
        <v>1</v>
      </c>
      <c r="V228" s="118">
        <v>6541.9800000000005</v>
      </c>
      <c r="W228" s="127">
        <f t="shared" si="15"/>
        <v>6541.9800000000005</v>
      </c>
      <c r="X228" s="45">
        <f t="shared" si="14"/>
        <v>7327.017600000001</v>
      </c>
      <c r="Y228" s="48"/>
      <c r="Z228" s="50">
        <v>2016</v>
      </c>
      <c r="AA228" s="396"/>
    </row>
    <row r="229" spans="1:27" ht="51">
      <c r="A229" s="37" t="s">
        <v>989</v>
      </c>
      <c r="B229" s="38" t="s">
        <v>32</v>
      </c>
      <c r="C229" s="77" t="s">
        <v>632</v>
      </c>
      <c r="D229" s="77"/>
      <c r="E229" s="77"/>
      <c r="F229" s="77"/>
      <c r="G229" s="82" t="s">
        <v>633</v>
      </c>
      <c r="H229" s="104">
        <v>53610</v>
      </c>
      <c r="I229" s="48"/>
      <c r="J229" s="48"/>
      <c r="K229" s="44"/>
      <c r="L229" s="44"/>
      <c r="M229" s="48"/>
      <c r="N229" s="48"/>
      <c r="O229" s="48"/>
      <c r="P229" s="48"/>
      <c r="Q229" s="48"/>
      <c r="R229" s="3" t="s">
        <v>336</v>
      </c>
      <c r="S229" s="44"/>
      <c r="T229" s="64" t="s">
        <v>378</v>
      </c>
      <c r="U229" s="117">
        <v>1</v>
      </c>
      <c r="V229" s="118">
        <v>3674.38</v>
      </c>
      <c r="W229" s="127">
        <f t="shared" si="15"/>
        <v>3674.38</v>
      </c>
      <c r="X229" s="45">
        <f t="shared" si="14"/>
        <v>4115.305600000001</v>
      </c>
      <c r="Y229" s="48"/>
      <c r="Z229" s="50">
        <v>2016</v>
      </c>
      <c r="AA229" s="396"/>
    </row>
    <row r="230" spans="1:27" ht="51">
      <c r="A230" s="37" t="s">
        <v>990</v>
      </c>
      <c r="B230" s="38" t="s">
        <v>32</v>
      </c>
      <c r="C230" s="77" t="s">
        <v>632</v>
      </c>
      <c r="D230" s="77"/>
      <c r="E230" s="77"/>
      <c r="F230" s="77"/>
      <c r="G230" s="82" t="s">
        <v>633</v>
      </c>
      <c r="H230" s="104">
        <v>7311</v>
      </c>
      <c r="I230" s="48"/>
      <c r="J230" s="48"/>
      <c r="K230" s="44"/>
      <c r="L230" s="44"/>
      <c r="M230" s="48"/>
      <c r="N230" s="48"/>
      <c r="O230" s="48"/>
      <c r="P230" s="48"/>
      <c r="Q230" s="48"/>
      <c r="R230" s="3" t="s">
        <v>336</v>
      </c>
      <c r="S230" s="44"/>
      <c r="T230" s="64" t="s">
        <v>378</v>
      </c>
      <c r="U230" s="117">
        <v>1</v>
      </c>
      <c r="V230" s="107">
        <v>2317</v>
      </c>
      <c r="W230" s="127">
        <f t="shared" si="15"/>
        <v>2317</v>
      </c>
      <c r="X230" s="45">
        <f t="shared" si="14"/>
        <v>2595.0400000000004</v>
      </c>
      <c r="Y230" s="48"/>
      <c r="Z230" s="50">
        <v>2016</v>
      </c>
      <c r="AA230" s="396"/>
    </row>
    <row r="231" spans="1:27" ht="51">
      <c r="A231" s="37" t="s">
        <v>991</v>
      </c>
      <c r="B231" s="38" t="s">
        <v>32</v>
      </c>
      <c r="C231" s="77" t="s">
        <v>632</v>
      </c>
      <c r="D231" s="77"/>
      <c r="E231" s="77"/>
      <c r="F231" s="77"/>
      <c r="G231" s="82" t="s">
        <v>633</v>
      </c>
      <c r="H231" s="104">
        <v>50311</v>
      </c>
      <c r="I231" s="48"/>
      <c r="J231" s="48"/>
      <c r="K231" s="44"/>
      <c r="L231" s="44"/>
      <c r="M231" s="48"/>
      <c r="N231" s="48"/>
      <c r="O231" s="48"/>
      <c r="P231" s="48"/>
      <c r="Q231" s="48"/>
      <c r="R231" s="3" t="s">
        <v>336</v>
      </c>
      <c r="S231" s="44"/>
      <c r="T231" s="64" t="s">
        <v>378</v>
      </c>
      <c r="U231" s="117">
        <v>2</v>
      </c>
      <c r="V231" s="107">
        <v>1839</v>
      </c>
      <c r="W231" s="127">
        <f t="shared" si="15"/>
        <v>3678</v>
      </c>
      <c r="X231" s="45">
        <f t="shared" si="14"/>
        <v>4119.360000000001</v>
      </c>
      <c r="Y231" s="48"/>
      <c r="Z231" s="50">
        <v>2016</v>
      </c>
      <c r="AA231" s="396"/>
    </row>
    <row r="232" spans="1:27" ht="51">
      <c r="A232" s="37" t="s">
        <v>992</v>
      </c>
      <c r="B232" s="38" t="s">
        <v>32</v>
      </c>
      <c r="C232" s="109" t="s">
        <v>632</v>
      </c>
      <c r="D232" s="109"/>
      <c r="E232" s="109"/>
      <c r="F232" s="109"/>
      <c r="G232" s="110" t="s">
        <v>633</v>
      </c>
      <c r="H232" s="111">
        <v>312</v>
      </c>
      <c r="I232" s="48"/>
      <c r="J232" s="48"/>
      <c r="K232" s="44"/>
      <c r="L232" s="44"/>
      <c r="M232" s="48"/>
      <c r="N232" s="48"/>
      <c r="O232" s="48"/>
      <c r="P232" s="48"/>
      <c r="Q232" s="48"/>
      <c r="R232" s="3" t="s">
        <v>336</v>
      </c>
      <c r="S232" s="44"/>
      <c r="T232" s="64" t="s">
        <v>378</v>
      </c>
      <c r="U232" s="122">
        <v>2</v>
      </c>
      <c r="V232" s="113">
        <v>2101</v>
      </c>
      <c r="W232" s="142">
        <f t="shared" si="15"/>
        <v>4202</v>
      </c>
      <c r="X232" s="45">
        <f t="shared" si="14"/>
        <v>4706.240000000001</v>
      </c>
      <c r="Y232" s="48"/>
      <c r="Z232" s="50">
        <v>2016</v>
      </c>
      <c r="AA232" s="396"/>
    </row>
    <row r="233" spans="1:27" ht="51">
      <c r="A233" s="37" t="s">
        <v>993</v>
      </c>
      <c r="B233" s="38" t="s">
        <v>32</v>
      </c>
      <c r="C233" s="73" t="s">
        <v>994</v>
      </c>
      <c r="D233" s="73"/>
      <c r="E233" s="73"/>
      <c r="F233" s="73"/>
      <c r="G233" s="115" t="s">
        <v>995</v>
      </c>
      <c r="H233" s="100" t="s">
        <v>996</v>
      </c>
      <c r="I233" s="48"/>
      <c r="J233" s="48"/>
      <c r="K233" s="44"/>
      <c r="L233" s="44"/>
      <c r="M233" s="48"/>
      <c r="N233" s="48"/>
      <c r="O233" s="48"/>
      <c r="P233" s="48"/>
      <c r="Q233" s="48"/>
      <c r="R233" s="3" t="s">
        <v>336</v>
      </c>
      <c r="S233" s="44"/>
      <c r="T233" s="64" t="s">
        <v>378</v>
      </c>
      <c r="U233" s="101">
        <v>1</v>
      </c>
      <c r="V233" s="116">
        <v>26368</v>
      </c>
      <c r="W233" s="108">
        <f>U233*V233</f>
        <v>26368</v>
      </c>
      <c r="X233" s="45">
        <f t="shared" si="14"/>
        <v>29532.160000000003</v>
      </c>
      <c r="Y233" s="48"/>
      <c r="Z233" s="50">
        <v>2016</v>
      </c>
      <c r="AA233" s="395" t="s">
        <v>997</v>
      </c>
    </row>
    <row r="234" spans="1:27" ht="51">
      <c r="A234" s="37" t="s">
        <v>998</v>
      </c>
      <c r="B234" s="38" t="s">
        <v>32</v>
      </c>
      <c r="C234" s="77" t="s">
        <v>999</v>
      </c>
      <c r="D234" s="77"/>
      <c r="E234" s="77"/>
      <c r="F234" s="77"/>
      <c r="G234" s="82" t="s">
        <v>1000</v>
      </c>
      <c r="H234" s="104" t="s">
        <v>1001</v>
      </c>
      <c r="I234" s="48"/>
      <c r="J234" s="48"/>
      <c r="K234" s="44"/>
      <c r="L234" s="44"/>
      <c r="M234" s="48"/>
      <c r="N234" s="48"/>
      <c r="O234" s="48"/>
      <c r="P234" s="48"/>
      <c r="Q234" s="48"/>
      <c r="R234" s="3" t="s">
        <v>336</v>
      </c>
      <c r="S234" s="44"/>
      <c r="T234" s="64" t="s">
        <v>378</v>
      </c>
      <c r="U234" s="117">
        <v>5</v>
      </c>
      <c r="V234" s="107">
        <v>10546</v>
      </c>
      <c r="W234" s="127">
        <f aca="true" t="shared" si="16" ref="W234:W297">U234*V234</f>
        <v>52730</v>
      </c>
      <c r="X234" s="45">
        <f t="shared" si="14"/>
        <v>59057.600000000006</v>
      </c>
      <c r="Y234" s="48"/>
      <c r="Z234" s="50">
        <v>2016</v>
      </c>
      <c r="AA234" s="396"/>
    </row>
    <row r="235" spans="1:27" ht="51">
      <c r="A235" s="37" t="s">
        <v>1002</v>
      </c>
      <c r="B235" s="38" t="s">
        <v>32</v>
      </c>
      <c r="C235" s="77" t="s">
        <v>986</v>
      </c>
      <c r="D235" s="77"/>
      <c r="E235" s="77"/>
      <c r="F235" s="77"/>
      <c r="G235" s="82" t="s">
        <v>1003</v>
      </c>
      <c r="H235" s="104" t="s">
        <v>1004</v>
      </c>
      <c r="I235" s="48"/>
      <c r="J235" s="48"/>
      <c r="K235" s="44"/>
      <c r="L235" s="44"/>
      <c r="M235" s="48"/>
      <c r="N235" s="48"/>
      <c r="O235" s="48"/>
      <c r="P235" s="48"/>
      <c r="Q235" s="48"/>
      <c r="R235" s="3" t="s">
        <v>336</v>
      </c>
      <c r="S235" s="44"/>
      <c r="T235" s="64" t="s">
        <v>378</v>
      </c>
      <c r="U235" s="117">
        <v>2</v>
      </c>
      <c r="V235" s="107">
        <v>3063</v>
      </c>
      <c r="W235" s="127">
        <f t="shared" si="16"/>
        <v>6126</v>
      </c>
      <c r="X235" s="45">
        <f t="shared" si="14"/>
        <v>6861.120000000001</v>
      </c>
      <c r="Y235" s="48"/>
      <c r="Z235" s="50">
        <v>2016</v>
      </c>
      <c r="AA235" s="396"/>
    </row>
    <row r="236" spans="1:27" ht="51">
      <c r="A236" s="37" t="s">
        <v>1005</v>
      </c>
      <c r="B236" s="38" t="s">
        <v>32</v>
      </c>
      <c r="C236" s="77" t="s">
        <v>1006</v>
      </c>
      <c r="D236" s="77"/>
      <c r="E236" s="77"/>
      <c r="F236" s="77"/>
      <c r="G236" s="82" t="s">
        <v>1007</v>
      </c>
      <c r="H236" s="104" t="s">
        <v>1008</v>
      </c>
      <c r="I236" s="48"/>
      <c r="J236" s="48"/>
      <c r="K236" s="44"/>
      <c r="L236" s="44"/>
      <c r="M236" s="48"/>
      <c r="N236" s="48"/>
      <c r="O236" s="48"/>
      <c r="P236" s="48"/>
      <c r="Q236" s="48"/>
      <c r="R236" s="3" t="s">
        <v>336</v>
      </c>
      <c r="S236" s="44"/>
      <c r="T236" s="64" t="s">
        <v>378</v>
      </c>
      <c r="U236" s="117">
        <v>2</v>
      </c>
      <c r="V236" s="118">
        <v>9611.810000000001</v>
      </c>
      <c r="W236" s="127">
        <f t="shared" si="16"/>
        <v>19223.620000000003</v>
      </c>
      <c r="X236" s="45">
        <f t="shared" si="14"/>
        <v>21530.454400000006</v>
      </c>
      <c r="Y236" s="48"/>
      <c r="Z236" s="50">
        <v>2016</v>
      </c>
      <c r="AA236" s="396"/>
    </row>
    <row r="237" spans="1:27" ht="51">
      <c r="A237" s="37" t="s">
        <v>1009</v>
      </c>
      <c r="B237" s="38" t="s">
        <v>32</v>
      </c>
      <c r="C237" s="77" t="s">
        <v>1010</v>
      </c>
      <c r="D237" s="77"/>
      <c r="E237" s="77"/>
      <c r="F237" s="77"/>
      <c r="G237" s="82" t="s">
        <v>248</v>
      </c>
      <c r="H237" s="104" t="s">
        <v>1011</v>
      </c>
      <c r="I237" s="48"/>
      <c r="J237" s="48"/>
      <c r="K237" s="44"/>
      <c r="L237" s="44"/>
      <c r="M237" s="48"/>
      <c r="N237" s="48"/>
      <c r="O237" s="48"/>
      <c r="P237" s="48"/>
      <c r="Q237" s="48"/>
      <c r="R237" s="3" t="s">
        <v>336</v>
      </c>
      <c r="S237" s="44"/>
      <c r="T237" s="64" t="s">
        <v>378</v>
      </c>
      <c r="U237" s="117">
        <v>1</v>
      </c>
      <c r="V237" s="107">
        <v>44710</v>
      </c>
      <c r="W237" s="127">
        <f t="shared" si="16"/>
        <v>44710</v>
      </c>
      <c r="X237" s="45">
        <f t="shared" si="14"/>
        <v>50075.200000000004</v>
      </c>
      <c r="Y237" s="48"/>
      <c r="Z237" s="50">
        <v>2016</v>
      </c>
      <c r="AA237" s="396"/>
    </row>
    <row r="238" spans="1:27" ht="51">
      <c r="A238" s="37" t="s">
        <v>1012</v>
      </c>
      <c r="B238" s="38" t="s">
        <v>32</v>
      </c>
      <c r="C238" s="77" t="s">
        <v>1013</v>
      </c>
      <c r="D238" s="77"/>
      <c r="E238" s="77"/>
      <c r="F238" s="77"/>
      <c r="G238" s="82" t="s">
        <v>1014</v>
      </c>
      <c r="H238" s="104" t="s">
        <v>1015</v>
      </c>
      <c r="I238" s="48"/>
      <c r="J238" s="48"/>
      <c r="K238" s="44"/>
      <c r="L238" s="44"/>
      <c r="M238" s="48"/>
      <c r="N238" s="48"/>
      <c r="O238" s="48"/>
      <c r="P238" s="48"/>
      <c r="Q238" s="48"/>
      <c r="R238" s="3" t="s">
        <v>336</v>
      </c>
      <c r="S238" s="44"/>
      <c r="T238" s="64" t="s">
        <v>378</v>
      </c>
      <c r="U238" s="117">
        <v>1</v>
      </c>
      <c r="V238" s="118">
        <v>3782.4500000000003</v>
      </c>
      <c r="W238" s="127">
        <f t="shared" si="16"/>
        <v>3782.4500000000003</v>
      </c>
      <c r="X238" s="45">
        <f t="shared" si="14"/>
        <v>4236.344000000001</v>
      </c>
      <c r="Y238" s="48"/>
      <c r="Z238" s="50">
        <v>2016</v>
      </c>
      <c r="AA238" s="396"/>
    </row>
    <row r="239" spans="1:27" ht="51">
      <c r="A239" s="37" t="s">
        <v>1016</v>
      </c>
      <c r="B239" s="38" t="s">
        <v>32</v>
      </c>
      <c r="C239" s="77" t="s">
        <v>1017</v>
      </c>
      <c r="D239" s="77"/>
      <c r="E239" s="77"/>
      <c r="F239" s="77"/>
      <c r="G239" s="82" t="s">
        <v>1018</v>
      </c>
      <c r="H239" s="104" t="s">
        <v>1019</v>
      </c>
      <c r="I239" s="48"/>
      <c r="J239" s="48"/>
      <c r="K239" s="44"/>
      <c r="L239" s="44"/>
      <c r="M239" s="48"/>
      <c r="N239" s="48"/>
      <c r="O239" s="48"/>
      <c r="P239" s="48"/>
      <c r="Q239" s="48"/>
      <c r="R239" s="3" t="s">
        <v>336</v>
      </c>
      <c r="S239" s="44"/>
      <c r="T239" s="64" t="s">
        <v>378</v>
      </c>
      <c r="U239" s="117">
        <v>1</v>
      </c>
      <c r="V239" s="107">
        <v>11063</v>
      </c>
      <c r="W239" s="127">
        <f t="shared" si="16"/>
        <v>11063</v>
      </c>
      <c r="X239" s="45">
        <f t="shared" si="14"/>
        <v>12390.560000000001</v>
      </c>
      <c r="Y239" s="48"/>
      <c r="Z239" s="50">
        <v>2016</v>
      </c>
      <c r="AA239" s="396"/>
    </row>
    <row r="240" spans="1:27" ht="51">
      <c r="A240" s="37" t="s">
        <v>1020</v>
      </c>
      <c r="B240" s="38" t="s">
        <v>32</v>
      </c>
      <c r="C240" s="77" t="s">
        <v>1021</v>
      </c>
      <c r="D240" s="77"/>
      <c r="E240" s="77"/>
      <c r="F240" s="77"/>
      <c r="G240" s="82" t="s">
        <v>1022</v>
      </c>
      <c r="H240" s="104" t="s">
        <v>1023</v>
      </c>
      <c r="I240" s="48"/>
      <c r="J240" s="48"/>
      <c r="K240" s="44"/>
      <c r="L240" s="44"/>
      <c r="M240" s="48"/>
      <c r="N240" s="48"/>
      <c r="O240" s="48"/>
      <c r="P240" s="48"/>
      <c r="Q240" s="48"/>
      <c r="R240" s="3" t="s">
        <v>336</v>
      </c>
      <c r="S240" s="44"/>
      <c r="T240" s="64" t="s">
        <v>378</v>
      </c>
      <c r="U240" s="117">
        <v>3</v>
      </c>
      <c r="V240" s="118">
        <v>920.2</v>
      </c>
      <c r="W240" s="127">
        <f t="shared" si="16"/>
        <v>2760.6000000000004</v>
      </c>
      <c r="X240" s="45">
        <f t="shared" si="14"/>
        <v>3091.8720000000008</v>
      </c>
      <c r="Y240" s="48"/>
      <c r="Z240" s="50">
        <v>2016</v>
      </c>
      <c r="AA240" s="396"/>
    </row>
    <row r="241" spans="1:27" ht="51">
      <c r="A241" s="37" t="s">
        <v>1024</v>
      </c>
      <c r="B241" s="38" t="s">
        <v>32</v>
      </c>
      <c r="C241" s="77" t="s">
        <v>1021</v>
      </c>
      <c r="D241" s="77"/>
      <c r="E241" s="77"/>
      <c r="F241" s="77"/>
      <c r="G241" s="82" t="s">
        <v>1025</v>
      </c>
      <c r="H241" s="104" t="s">
        <v>1026</v>
      </c>
      <c r="I241" s="48"/>
      <c r="J241" s="48"/>
      <c r="K241" s="44"/>
      <c r="L241" s="44"/>
      <c r="M241" s="48"/>
      <c r="N241" s="48"/>
      <c r="O241" s="48"/>
      <c r="P241" s="48"/>
      <c r="Q241" s="48"/>
      <c r="R241" s="3" t="s">
        <v>336</v>
      </c>
      <c r="S241" s="44"/>
      <c r="T241" s="100" t="s">
        <v>557</v>
      </c>
      <c r="U241" s="117">
        <v>3</v>
      </c>
      <c r="V241" s="118">
        <v>920.2</v>
      </c>
      <c r="W241" s="127">
        <f t="shared" si="16"/>
        <v>2760.6000000000004</v>
      </c>
      <c r="X241" s="45">
        <f t="shared" si="14"/>
        <v>3091.8720000000008</v>
      </c>
      <c r="Y241" s="48"/>
      <c r="Z241" s="50">
        <v>2016</v>
      </c>
      <c r="AA241" s="396"/>
    </row>
    <row r="242" spans="1:27" ht="51">
      <c r="A242" s="37" t="s">
        <v>1027</v>
      </c>
      <c r="B242" s="38" t="s">
        <v>32</v>
      </c>
      <c r="C242" s="77" t="s">
        <v>1021</v>
      </c>
      <c r="D242" s="77"/>
      <c r="E242" s="77"/>
      <c r="F242" s="77"/>
      <c r="G242" s="82" t="s">
        <v>1028</v>
      </c>
      <c r="H242" s="104" t="s">
        <v>1029</v>
      </c>
      <c r="I242" s="48"/>
      <c r="J242" s="48"/>
      <c r="K242" s="44"/>
      <c r="L242" s="44"/>
      <c r="M242" s="48"/>
      <c r="N242" s="48"/>
      <c r="O242" s="48"/>
      <c r="P242" s="48"/>
      <c r="Q242" s="48"/>
      <c r="R242" s="3" t="s">
        <v>336</v>
      </c>
      <c r="S242" s="44"/>
      <c r="T242" s="100" t="s">
        <v>557</v>
      </c>
      <c r="U242" s="117">
        <v>3</v>
      </c>
      <c r="V242" s="118">
        <v>510.39000000000004</v>
      </c>
      <c r="W242" s="127">
        <f t="shared" si="16"/>
        <v>1531.17</v>
      </c>
      <c r="X242" s="45">
        <f t="shared" si="14"/>
        <v>1714.9104000000002</v>
      </c>
      <c r="Y242" s="48"/>
      <c r="Z242" s="50">
        <v>2016</v>
      </c>
      <c r="AA242" s="396"/>
    </row>
    <row r="243" spans="1:27" ht="51">
      <c r="A243" s="37" t="s">
        <v>1030</v>
      </c>
      <c r="B243" s="38" t="s">
        <v>32</v>
      </c>
      <c r="C243" s="77" t="s">
        <v>1021</v>
      </c>
      <c r="D243" s="77"/>
      <c r="E243" s="77"/>
      <c r="F243" s="77"/>
      <c r="G243" s="82" t="s">
        <v>1031</v>
      </c>
      <c r="H243" s="104" t="s">
        <v>1029</v>
      </c>
      <c r="I243" s="48"/>
      <c r="J243" s="48"/>
      <c r="K243" s="44"/>
      <c r="L243" s="44"/>
      <c r="M243" s="48"/>
      <c r="N243" s="48"/>
      <c r="O243" s="48"/>
      <c r="P243" s="48"/>
      <c r="Q243" s="48"/>
      <c r="R243" s="3" t="s">
        <v>336</v>
      </c>
      <c r="S243" s="44"/>
      <c r="T243" s="100" t="s">
        <v>557</v>
      </c>
      <c r="U243" s="117">
        <v>3</v>
      </c>
      <c r="V243" s="118">
        <v>510.39000000000004</v>
      </c>
      <c r="W243" s="127">
        <f t="shared" si="16"/>
        <v>1531.17</v>
      </c>
      <c r="X243" s="45">
        <f t="shared" si="14"/>
        <v>1714.9104000000002</v>
      </c>
      <c r="Y243" s="48"/>
      <c r="Z243" s="50">
        <v>2016</v>
      </c>
      <c r="AA243" s="396"/>
    </row>
    <row r="244" spans="1:27" ht="51">
      <c r="A244" s="37" t="s">
        <v>1032</v>
      </c>
      <c r="B244" s="38" t="s">
        <v>32</v>
      </c>
      <c r="C244" s="77" t="s">
        <v>1033</v>
      </c>
      <c r="D244" s="77"/>
      <c r="E244" s="77"/>
      <c r="F244" s="77"/>
      <c r="G244" s="82" t="s">
        <v>1034</v>
      </c>
      <c r="H244" s="104" t="s">
        <v>1035</v>
      </c>
      <c r="I244" s="48"/>
      <c r="J244" s="48"/>
      <c r="K244" s="44"/>
      <c r="L244" s="44"/>
      <c r="M244" s="48"/>
      <c r="N244" s="48"/>
      <c r="O244" s="48"/>
      <c r="P244" s="48"/>
      <c r="Q244" s="48"/>
      <c r="R244" s="3" t="s">
        <v>336</v>
      </c>
      <c r="S244" s="44"/>
      <c r="T244" s="64" t="s">
        <v>378</v>
      </c>
      <c r="U244" s="117">
        <v>1</v>
      </c>
      <c r="V244" s="118">
        <v>34347</v>
      </c>
      <c r="W244" s="127">
        <f t="shared" si="16"/>
        <v>34347</v>
      </c>
      <c r="X244" s="45">
        <f t="shared" si="14"/>
        <v>38468.64000000001</v>
      </c>
      <c r="Y244" s="48"/>
      <c r="Z244" s="50">
        <v>2016</v>
      </c>
      <c r="AA244" s="396"/>
    </row>
    <row r="245" spans="1:27" ht="51">
      <c r="A245" s="37" t="s">
        <v>1036</v>
      </c>
      <c r="B245" s="38" t="s">
        <v>32</v>
      </c>
      <c r="C245" s="77" t="s">
        <v>1037</v>
      </c>
      <c r="D245" s="77"/>
      <c r="E245" s="77"/>
      <c r="F245" s="77"/>
      <c r="G245" s="82" t="s">
        <v>1038</v>
      </c>
      <c r="H245" s="104" t="s">
        <v>1039</v>
      </c>
      <c r="I245" s="48"/>
      <c r="J245" s="48"/>
      <c r="K245" s="44"/>
      <c r="L245" s="44"/>
      <c r="M245" s="48"/>
      <c r="N245" s="48"/>
      <c r="O245" s="48"/>
      <c r="P245" s="48"/>
      <c r="Q245" s="48"/>
      <c r="R245" s="3" t="s">
        <v>336</v>
      </c>
      <c r="S245" s="44"/>
      <c r="T245" s="64" t="s">
        <v>378</v>
      </c>
      <c r="U245" s="117">
        <v>1</v>
      </c>
      <c r="V245" s="118">
        <v>6264.89</v>
      </c>
      <c r="W245" s="127">
        <f t="shared" si="16"/>
        <v>6264.89</v>
      </c>
      <c r="X245" s="45">
        <f t="shared" si="14"/>
        <v>7016.676800000001</v>
      </c>
      <c r="Y245" s="48"/>
      <c r="Z245" s="50">
        <v>2016</v>
      </c>
      <c r="AA245" s="396"/>
    </row>
    <row r="246" spans="1:27" ht="51">
      <c r="A246" s="37" t="s">
        <v>1040</v>
      </c>
      <c r="B246" s="38" t="s">
        <v>32</v>
      </c>
      <c r="C246" s="77" t="s">
        <v>1037</v>
      </c>
      <c r="D246" s="77"/>
      <c r="E246" s="77"/>
      <c r="F246" s="77"/>
      <c r="G246" s="82" t="s">
        <v>1041</v>
      </c>
      <c r="H246" s="104" t="s">
        <v>1042</v>
      </c>
      <c r="I246" s="48"/>
      <c r="J246" s="48"/>
      <c r="K246" s="44"/>
      <c r="L246" s="44"/>
      <c r="M246" s="48"/>
      <c r="N246" s="48"/>
      <c r="O246" s="48"/>
      <c r="P246" s="48"/>
      <c r="Q246" s="48"/>
      <c r="R246" s="3" t="s">
        <v>336</v>
      </c>
      <c r="S246" s="44"/>
      <c r="T246" s="64" t="s">
        <v>378</v>
      </c>
      <c r="U246" s="117">
        <v>3</v>
      </c>
      <c r="V246" s="118">
        <v>11788.66</v>
      </c>
      <c r="W246" s="127">
        <f t="shared" si="16"/>
        <v>35365.979999999996</v>
      </c>
      <c r="X246" s="45">
        <f t="shared" si="14"/>
        <v>39609.8976</v>
      </c>
      <c r="Y246" s="48"/>
      <c r="Z246" s="50">
        <v>2016</v>
      </c>
      <c r="AA246" s="396"/>
    </row>
    <row r="247" spans="1:27" ht="51">
      <c r="A247" s="37" t="s">
        <v>1043</v>
      </c>
      <c r="B247" s="38" t="s">
        <v>32</v>
      </c>
      <c r="C247" s="77" t="s">
        <v>1044</v>
      </c>
      <c r="D247" s="77"/>
      <c r="E247" s="77"/>
      <c r="F247" s="77"/>
      <c r="G247" s="82" t="s">
        <v>1045</v>
      </c>
      <c r="H247" s="104" t="s">
        <v>1046</v>
      </c>
      <c r="I247" s="48"/>
      <c r="J247" s="48"/>
      <c r="K247" s="44"/>
      <c r="L247" s="44"/>
      <c r="M247" s="48"/>
      <c r="N247" s="48"/>
      <c r="O247" s="48"/>
      <c r="P247" s="48"/>
      <c r="Q247" s="48"/>
      <c r="R247" s="3" t="s">
        <v>336</v>
      </c>
      <c r="S247" s="44"/>
      <c r="T247" s="64" t="s">
        <v>378</v>
      </c>
      <c r="U247" s="117">
        <v>6</v>
      </c>
      <c r="V247" s="107">
        <v>1417</v>
      </c>
      <c r="W247" s="127">
        <f t="shared" si="16"/>
        <v>8502</v>
      </c>
      <c r="X247" s="45">
        <f t="shared" si="14"/>
        <v>9522.240000000002</v>
      </c>
      <c r="Y247" s="48"/>
      <c r="Z247" s="50">
        <v>2016</v>
      </c>
      <c r="AA247" s="396"/>
    </row>
    <row r="248" spans="1:27" ht="51">
      <c r="A248" s="37" t="s">
        <v>1047</v>
      </c>
      <c r="B248" s="38" t="s">
        <v>32</v>
      </c>
      <c r="C248" s="77" t="s">
        <v>1048</v>
      </c>
      <c r="D248" s="77"/>
      <c r="E248" s="77"/>
      <c r="F248" s="77"/>
      <c r="G248" s="82" t="s">
        <v>1049</v>
      </c>
      <c r="H248" s="104" t="s">
        <v>1050</v>
      </c>
      <c r="I248" s="48"/>
      <c r="J248" s="48"/>
      <c r="K248" s="44"/>
      <c r="L248" s="44"/>
      <c r="M248" s="48"/>
      <c r="N248" s="48"/>
      <c r="O248" s="48"/>
      <c r="P248" s="48"/>
      <c r="Q248" s="48"/>
      <c r="R248" s="3" t="s">
        <v>336</v>
      </c>
      <c r="S248" s="44"/>
      <c r="T248" s="64" t="s">
        <v>378</v>
      </c>
      <c r="U248" s="117">
        <v>1</v>
      </c>
      <c r="V248" s="118">
        <v>6234.89</v>
      </c>
      <c r="W248" s="127">
        <f t="shared" si="16"/>
        <v>6234.89</v>
      </c>
      <c r="X248" s="45">
        <f t="shared" si="14"/>
        <v>6983.076800000001</v>
      </c>
      <c r="Y248" s="48"/>
      <c r="Z248" s="50">
        <v>2016</v>
      </c>
      <c r="AA248" s="396"/>
    </row>
    <row r="249" spans="1:27" ht="51">
      <c r="A249" s="37" t="s">
        <v>1051</v>
      </c>
      <c r="B249" s="38" t="s">
        <v>32</v>
      </c>
      <c r="C249" s="77" t="s">
        <v>1052</v>
      </c>
      <c r="D249" s="77"/>
      <c r="E249" s="77"/>
      <c r="F249" s="77"/>
      <c r="G249" s="82" t="s">
        <v>1053</v>
      </c>
      <c r="H249" s="104" t="s">
        <v>1054</v>
      </c>
      <c r="I249" s="48"/>
      <c r="J249" s="48"/>
      <c r="K249" s="44"/>
      <c r="L249" s="44"/>
      <c r="M249" s="48"/>
      <c r="N249" s="48"/>
      <c r="O249" s="48"/>
      <c r="P249" s="48"/>
      <c r="Q249" s="48"/>
      <c r="R249" s="3" t="s">
        <v>336</v>
      </c>
      <c r="S249" s="44"/>
      <c r="T249" s="64" t="s">
        <v>378</v>
      </c>
      <c r="U249" s="117">
        <v>2</v>
      </c>
      <c r="V249" s="118">
        <v>1839.3300000000002</v>
      </c>
      <c r="W249" s="127">
        <f t="shared" si="16"/>
        <v>3678.6600000000003</v>
      </c>
      <c r="X249" s="45">
        <f t="shared" si="14"/>
        <v>4120.099200000001</v>
      </c>
      <c r="Y249" s="48"/>
      <c r="Z249" s="50">
        <v>2016</v>
      </c>
      <c r="AA249" s="396"/>
    </row>
    <row r="250" spans="1:27" ht="51">
      <c r="A250" s="37" t="s">
        <v>1055</v>
      </c>
      <c r="B250" s="38" t="s">
        <v>32</v>
      </c>
      <c r="C250" s="77" t="s">
        <v>1056</v>
      </c>
      <c r="D250" s="77"/>
      <c r="E250" s="77"/>
      <c r="F250" s="77"/>
      <c r="G250" s="82" t="s">
        <v>1057</v>
      </c>
      <c r="H250" s="104" t="s">
        <v>1058</v>
      </c>
      <c r="I250" s="48"/>
      <c r="J250" s="48"/>
      <c r="K250" s="44"/>
      <c r="L250" s="44"/>
      <c r="M250" s="48"/>
      <c r="N250" s="48"/>
      <c r="O250" s="48"/>
      <c r="P250" s="48"/>
      <c r="Q250" s="48"/>
      <c r="R250" s="3" t="s">
        <v>336</v>
      </c>
      <c r="S250" s="44"/>
      <c r="T250" s="64" t="s">
        <v>378</v>
      </c>
      <c r="U250" s="117">
        <v>2</v>
      </c>
      <c r="V250" s="107">
        <v>1657</v>
      </c>
      <c r="W250" s="127">
        <f t="shared" si="16"/>
        <v>3314</v>
      </c>
      <c r="X250" s="45">
        <f t="shared" si="14"/>
        <v>3711.6800000000003</v>
      </c>
      <c r="Y250" s="48"/>
      <c r="Z250" s="50">
        <v>2016</v>
      </c>
      <c r="AA250" s="396"/>
    </row>
    <row r="251" spans="1:27" ht="51">
      <c r="A251" s="37" t="s">
        <v>1059</v>
      </c>
      <c r="B251" s="38" t="s">
        <v>32</v>
      </c>
      <c r="C251" s="77" t="s">
        <v>1060</v>
      </c>
      <c r="D251" s="77"/>
      <c r="E251" s="77"/>
      <c r="F251" s="77"/>
      <c r="G251" s="82" t="s">
        <v>1061</v>
      </c>
      <c r="H251" s="104" t="s">
        <v>1062</v>
      </c>
      <c r="I251" s="48"/>
      <c r="J251" s="48"/>
      <c r="K251" s="44"/>
      <c r="L251" s="44"/>
      <c r="M251" s="48"/>
      <c r="N251" s="48"/>
      <c r="O251" s="48"/>
      <c r="P251" s="48"/>
      <c r="Q251" s="48"/>
      <c r="R251" s="3" t="s">
        <v>336</v>
      </c>
      <c r="S251" s="44"/>
      <c r="T251" s="64" t="s">
        <v>378</v>
      </c>
      <c r="U251" s="117">
        <v>2</v>
      </c>
      <c r="V251" s="118">
        <v>1431.66</v>
      </c>
      <c r="W251" s="127">
        <f t="shared" si="16"/>
        <v>2863.32</v>
      </c>
      <c r="X251" s="45">
        <f t="shared" si="14"/>
        <v>3206.9184000000005</v>
      </c>
      <c r="Y251" s="48"/>
      <c r="Z251" s="50">
        <v>2016</v>
      </c>
      <c r="AA251" s="396"/>
    </row>
    <row r="252" spans="1:27" ht="51">
      <c r="A252" s="37" t="s">
        <v>1063</v>
      </c>
      <c r="B252" s="38" t="s">
        <v>32</v>
      </c>
      <c r="C252" s="77" t="s">
        <v>1064</v>
      </c>
      <c r="D252" s="77"/>
      <c r="E252" s="77"/>
      <c r="F252" s="77"/>
      <c r="G252" s="82" t="s">
        <v>1065</v>
      </c>
      <c r="H252" s="104" t="s">
        <v>1066</v>
      </c>
      <c r="I252" s="48"/>
      <c r="J252" s="48"/>
      <c r="K252" s="44"/>
      <c r="L252" s="44"/>
      <c r="M252" s="48"/>
      <c r="N252" s="48"/>
      <c r="O252" s="48"/>
      <c r="P252" s="48"/>
      <c r="Q252" s="48"/>
      <c r="R252" s="3" t="s">
        <v>336</v>
      </c>
      <c r="S252" s="44"/>
      <c r="T252" s="64" t="s">
        <v>378</v>
      </c>
      <c r="U252" s="117">
        <v>1</v>
      </c>
      <c r="V252" s="107">
        <v>14966</v>
      </c>
      <c r="W252" s="127">
        <f t="shared" si="16"/>
        <v>14966</v>
      </c>
      <c r="X252" s="45">
        <f t="shared" si="14"/>
        <v>16761.920000000002</v>
      </c>
      <c r="Y252" s="48"/>
      <c r="Z252" s="50">
        <v>2016</v>
      </c>
      <c r="AA252" s="396"/>
    </row>
    <row r="253" spans="1:27" ht="51">
      <c r="A253" s="37" t="s">
        <v>1067</v>
      </c>
      <c r="B253" s="38" t="s">
        <v>32</v>
      </c>
      <c r="C253" s="77" t="s">
        <v>1068</v>
      </c>
      <c r="D253" s="77"/>
      <c r="E253" s="77"/>
      <c r="F253" s="77"/>
      <c r="G253" s="82" t="s">
        <v>1069</v>
      </c>
      <c r="H253" s="104" t="s">
        <v>1070</v>
      </c>
      <c r="I253" s="48"/>
      <c r="J253" s="48"/>
      <c r="K253" s="44"/>
      <c r="L253" s="44"/>
      <c r="M253" s="48"/>
      <c r="N253" s="48"/>
      <c r="O253" s="48"/>
      <c r="P253" s="48"/>
      <c r="Q253" s="48"/>
      <c r="R253" s="3" t="s">
        <v>336</v>
      </c>
      <c r="S253" s="44"/>
      <c r="T253" s="64" t="s">
        <v>378</v>
      </c>
      <c r="U253" s="117">
        <v>2</v>
      </c>
      <c r="V253" s="107">
        <v>11276</v>
      </c>
      <c r="W253" s="127">
        <f t="shared" si="16"/>
        <v>22552</v>
      </c>
      <c r="X253" s="45">
        <f t="shared" si="14"/>
        <v>25258.24</v>
      </c>
      <c r="Y253" s="48"/>
      <c r="Z253" s="50">
        <v>2016</v>
      </c>
      <c r="AA253" s="396"/>
    </row>
    <row r="254" spans="1:27" ht="51">
      <c r="A254" s="37" t="s">
        <v>1071</v>
      </c>
      <c r="B254" s="38" t="s">
        <v>32</v>
      </c>
      <c r="C254" s="77" t="s">
        <v>1072</v>
      </c>
      <c r="D254" s="77"/>
      <c r="E254" s="77"/>
      <c r="F254" s="77"/>
      <c r="G254" s="82" t="s">
        <v>1073</v>
      </c>
      <c r="H254" s="104" t="s">
        <v>1074</v>
      </c>
      <c r="I254" s="48"/>
      <c r="J254" s="48"/>
      <c r="K254" s="44"/>
      <c r="L254" s="44"/>
      <c r="M254" s="48"/>
      <c r="N254" s="48"/>
      <c r="O254" s="48"/>
      <c r="P254" s="48"/>
      <c r="Q254" s="48"/>
      <c r="R254" s="3" t="s">
        <v>336</v>
      </c>
      <c r="S254" s="44"/>
      <c r="T254" s="64" t="s">
        <v>378</v>
      </c>
      <c r="U254" s="117">
        <v>1</v>
      </c>
      <c r="V254" s="107">
        <v>82058</v>
      </c>
      <c r="W254" s="127">
        <f t="shared" si="16"/>
        <v>82058</v>
      </c>
      <c r="X254" s="45">
        <f t="shared" si="14"/>
        <v>91904.96</v>
      </c>
      <c r="Y254" s="48"/>
      <c r="Z254" s="50">
        <v>2016</v>
      </c>
      <c r="AA254" s="396"/>
    </row>
    <row r="255" spans="1:27" ht="51">
      <c r="A255" s="37" t="s">
        <v>1075</v>
      </c>
      <c r="B255" s="38" t="s">
        <v>32</v>
      </c>
      <c r="C255" s="77" t="s">
        <v>1076</v>
      </c>
      <c r="D255" s="77"/>
      <c r="E255" s="77"/>
      <c r="F255" s="77"/>
      <c r="G255" s="82" t="s">
        <v>1077</v>
      </c>
      <c r="H255" s="104" t="s">
        <v>1078</v>
      </c>
      <c r="I255" s="48"/>
      <c r="J255" s="48"/>
      <c r="K255" s="44"/>
      <c r="L255" s="44"/>
      <c r="M255" s="48"/>
      <c r="N255" s="48"/>
      <c r="O255" s="48"/>
      <c r="P255" s="48"/>
      <c r="Q255" s="48"/>
      <c r="R255" s="3" t="s">
        <v>336</v>
      </c>
      <c r="S255" s="44"/>
      <c r="T255" s="64" t="s">
        <v>378</v>
      </c>
      <c r="U255" s="117">
        <v>1</v>
      </c>
      <c r="V255" s="118">
        <v>96000</v>
      </c>
      <c r="W255" s="127">
        <f t="shared" si="16"/>
        <v>96000</v>
      </c>
      <c r="X255" s="45">
        <f t="shared" si="14"/>
        <v>107520.00000000001</v>
      </c>
      <c r="Y255" s="48"/>
      <c r="Z255" s="50">
        <v>2016</v>
      </c>
      <c r="AA255" s="396"/>
    </row>
    <row r="256" spans="1:27" ht="51">
      <c r="A256" s="37" t="s">
        <v>1079</v>
      </c>
      <c r="B256" s="38" t="s">
        <v>32</v>
      </c>
      <c r="C256" s="77" t="s">
        <v>1080</v>
      </c>
      <c r="D256" s="77"/>
      <c r="E256" s="77"/>
      <c r="F256" s="77"/>
      <c r="G256" s="82" t="s">
        <v>1081</v>
      </c>
      <c r="H256" s="104" t="s">
        <v>1082</v>
      </c>
      <c r="I256" s="48"/>
      <c r="J256" s="48"/>
      <c r="K256" s="44"/>
      <c r="L256" s="44"/>
      <c r="M256" s="48"/>
      <c r="N256" s="48"/>
      <c r="O256" s="48"/>
      <c r="P256" s="48"/>
      <c r="Q256" s="48"/>
      <c r="R256" s="3" t="s">
        <v>336</v>
      </c>
      <c r="S256" s="44"/>
      <c r="T256" s="64" t="s">
        <v>378</v>
      </c>
      <c r="U256" s="117">
        <v>1</v>
      </c>
      <c r="V256" s="107">
        <v>49289</v>
      </c>
      <c r="W256" s="127">
        <f t="shared" si="16"/>
        <v>49289</v>
      </c>
      <c r="X256" s="45">
        <f t="shared" si="14"/>
        <v>55203.68000000001</v>
      </c>
      <c r="Y256" s="48"/>
      <c r="Z256" s="50">
        <v>2016</v>
      </c>
      <c r="AA256" s="396"/>
    </row>
    <row r="257" spans="1:27" ht="51">
      <c r="A257" s="37" t="s">
        <v>1083</v>
      </c>
      <c r="B257" s="38" t="s">
        <v>32</v>
      </c>
      <c r="C257" s="77" t="s">
        <v>1084</v>
      </c>
      <c r="D257" s="77"/>
      <c r="E257" s="77"/>
      <c r="F257" s="77"/>
      <c r="G257" s="82" t="s">
        <v>1085</v>
      </c>
      <c r="H257" s="104" t="s">
        <v>1086</v>
      </c>
      <c r="I257" s="48"/>
      <c r="J257" s="48"/>
      <c r="K257" s="44"/>
      <c r="L257" s="44"/>
      <c r="M257" s="48"/>
      <c r="N257" s="48"/>
      <c r="O257" s="48"/>
      <c r="P257" s="48"/>
      <c r="Q257" s="48"/>
      <c r="R257" s="3" t="s">
        <v>336</v>
      </c>
      <c r="S257" s="44"/>
      <c r="T257" s="64" t="s">
        <v>378</v>
      </c>
      <c r="U257" s="117">
        <v>1</v>
      </c>
      <c r="V257" s="118">
        <v>1839.3300000000002</v>
      </c>
      <c r="W257" s="127">
        <f t="shared" si="16"/>
        <v>1839.3300000000002</v>
      </c>
      <c r="X257" s="45">
        <f t="shared" si="14"/>
        <v>2060.0496000000003</v>
      </c>
      <c r="Y257" s="48"/>
      <c r="Z257" s="50">
        <v>2016</v>
      </c>
      <c r="AA257" s="396"/>
    </row>
    <row r="258" spans="1:27" ht="51">
      <c r="A258" s="37" t="s">
        <v>1087</v>
      </c>
      <c r="B258" s="38" t="s">
        <v>32</v>
      </c>
      <c r="C258" s="77" t="s">
        <v>1088</v>
      </c>
      <c r="D258" s="77"/>
      <c r="E258" s="77"/>
      <c r="F258" s="77"/>
      <c r="G258" s="82" t="s">
        <v>1089</v>
      </c>
      <c r="H258" s="104" t="s">
        <v>1090</v>
      </c>
      <c r="I258" s="48"/>
      <c r="J258" s="48"/>
      <c r="K258" s="44"/>
      <c r="L258" s="44"/>
      <c r="M258" s="48"/>
      <c r="N258" s="48"/>
      <c r="O258" s="48"/>
      <c r="P258" s="48"/>
      <c r="Q258" s="48"/>
      <c r="R258" s="3" t="s">
        <v>336</v>
      </c>
      <c r="S258" s="44"/>
      <c r="T258" s="64" t="s">
        <v>378</v>
      </c>
      <c r="U258" s="117">
        <v>1</v>
      </c>
      <c r="V258" s="107">
        <v>7561</v>
      </c>
      <c r="W258" s="127">
        <f t="shared" si="16"/>
        <v>7561</v>
      </c>
      <c r="X258" s="45">
        <f t="shared" si="14"/>
        <v>8468.320000000002</v>
      </c>
      <c r="Y258" s="48"/>
      <c r="Z258" s="50">
        <v>2016</v>
      </c>
      <c r="AA258" s="396"/>
    </row>
    <row r="259" spans="1:27" ht="51">
      <c r="A259" s="37" t="s">
        <v>1091</v>
      </c>
      <c r="B259" s="38" t="s">
        <v>32</v>
      </c>
      <c r="C259" s="77" t="s">
        <v>1092</v>
      </c>
      <c r="D259" s="77"/>
      <c r="E259" s="77"/>
      <c r="F259" s="77"/>
      <c r="G259" s="82" t="s">
        <v>1093</v>
      </c>
      <c r="H259" s="104" t="s">
        <v>1094</v>
      </c>
      <c r="I259" s="48"/>
      <c r="J259" s="48"/>
      <c r="K259" s="44"/>
      <c r="L259" s="44"/>
      <c r="M259" s="48"/>
      <c r="N259" s="48"/>
      <c r="O259" s="48"/>
      <c r="P259" s="48"/>
      <c r="Q259" s="48"/>
      <c r="R259" s="3" t="s">
        <v>336</v>
      </c>
      <c r="S259" s="44"/>
      <c r="T259" s="64" t="s">
        <v>378</v>
      </c>
      <c r="U259" s="117">
        <v>1</v>
      </c>
      <c r="V259" s="118">
        <v>12639.91</v>
      </c>
      <c r="W259" s="127">
        <f t="shared" si="16"/>
        <v>12639.91</v>
      </c>
      <c r="X259" s="45">
        <f t="shared" si="14"/>
        <v>14156.699200000001</v>
      </c>
      <c r="Y259" s="48"/>
      <c r="Z259" s="50">
        <v>2016</v>
      </c>
      <c r="AA259" s="396"/>
    </row>
    <row r="260" spans="1:27" ht="51">
      <c r="A260" s="37" t="s">
        <v>1095</v>
      </c>
      <c r="B260" s="38" t="s">
        <v>32</v>
      </c>
      <c r="C260" s="77" t="s">
        <v>1096</v>
      </c>
      <c r="D260" s="77"/>
      <c r="E260" s="77"/>
      <c r="F260" s="77"/>
      <c r="G260" s="82" t="s">
        <v>1097</v>
      </c>
      <c r="H260" s="104" t="s">
        <v>1098</v>
      </c>
      <c r="I260" s="48"/>
      <c r="J260" s="48"/>
      <c r="K260" s="44"/>
      <c r="L260" s="44"/>
      <c r="M260" s="48"/>
      <c r="N260" s="48"/>
      <c r="O260" s="48"/>
      <c r="P260" s="48"/>
      <c r="Q260" s="48"/>
      <c r="R260" s="3" t="s">
        <v>336</v>
      </c>
      <c r="S260" s="44"/>
      <c r="T260" s="64" t="s">
        <v>378</v>
      </c>
      <c r="U260" s="117">
        <v>2</v>
      </c>
      <c r="V260" s="118">
        <v>5826.150000000001</v>
      </c>
      <c r="W260" s="127">
        <f t="shared" si="16"/>
        <v>11652.300000000001</v>
      </c>
      <c r="X260" s="45">
        <f t="shared" si="14"/>
        <v>13050.576000000003</v>
      </c>
      <c r="Y260" s="48"/>
      <c r="Z260" s="50">
        <v>2016</v>
      </c>
      <c r="AA260" s="396"/>
    </row>
    <row r="261" spans="1:27" ht="51">
      <c r="A261" s="37" t="s">
        <v>1099</v>
      </c>
      <c r="B261" s="38" t="s">
        <v>32</v>
      </c>
      <c r="C261" s="77" t="s">
        <v>1100</v>
      </c>
      <c r="D261" s="77"/>
      <c r="E261" s="77"/>
      <c r="F261" s="77"/>
      <c r="G261" s="82" t="s">
        <v>1101</v>
      </c>
      <c r="H261" s="104" t="s">
        <v>1102</v>
      </c>
      <c r="I261" s="48"/>
      <c r="J261" s="48"/>
      <c r="K261" s="44"/>
      <c r="L261" s="44"/>
      <c r="M261" s="48"/>
      <c r="N261" s="48"/>
      <c r="O261" s="48"/>
      <c r="P261" s="48"/>
      <c r="Q261" s="48"/>
      <c r="R261" s="3" t="s">
        <v>336</v>
      </c>
      <c r="S261" s="44"/>
      <c r="T261" s="64" t="s">
        <v>378</v>
      </c>
      <c r="U261" s="117">
        <v>1</v>
      </c>
      <c r="V261" s="107">
        <v>17925</v>
      </c>
      <c r="W261" s="127">
        <f t="shared" si="16"/>
        <v>17925</v>
      </c>
      <c r="X261" s="45">
        <f t="shared" si="14"/>
        <v>20076.000000000004</v>
      </c>
      <c r="Y261" s="48"/>
      <c r="Z261" s="50">
        <v>2016</v>
      </c>
      <c r="AA261" s="396"/>
    </row>
    <row r="262" spans="1:27" ht="51">
      <c r="A262" s="37" t="s">
        <v>1103</v>
      </c>
      <c r="B262" s="38" t="s">
        <v>32</v>
      </c>
      <c r="C262" s="77" t="s">
        <v>1104</v>
      </c>
      <c r="D262" s="77"/>
      <c r="E262" s="77"/>
      <c r="F262" s="77"/>
      <c r="G262" s="82" t="s">
        <v>1105</v>
      </c>
      <c r="H262" s="104" t="s">
        <v>1106</v>
      </c>
      <c r="I262" s="48"/>
      <c r="J262" s="48"/>
      <c r="K262" s="44"/>
      <c r="L262" s="44"/>
      <c r="M262" s="48"/>
      <c r="N262" s="48"/>
      <c r="O262" s="48"/>
      <c r="P262" s="48"/>
      <c r="Q262" s="48"/>
      <c r="R262" s="3" t="s">
        <v>336</v>
      </c>
      <c r="S262" s="44"/>
      <c r="T262" s="100" t="s">
        <v>557</v>
      </c>
      <c r="U262" s="117">
        <v>1</v>
      </c>
      <c r="V262" s="107">
        <v>14392</v>
      </c>
      <c r="W262" s="127">
        <f t="shared" si="16"/>
        <v>14392</v>
      </c>
      <c r="X262" s="45">
        <f t="shared" si="14"/>
        <v>16119.04</v>
      </c>
      <c r="Y262" s="48"/>
      <c r="Z262" s="50">
        <v>2016</v>
      </c>
      <c r="AA262" s="396"/>
    </row>
    <row r="263" spans="1:27" ht="51">
      <c r="A263" s="37" t="s">
        <v>1107</v>
      </c>
      <c r="B263" s="38" t="s">
        <v>32</v>
      </c>
      <c r="C263" s="77" t="s">
        <v>869</v>
      </c>
      <c r="D263" s="77"/>
      <c r="E263" s="77"/>
      <c r="F263" s="77"/>
      <c r="G263" s="82" t="s">
        <v>1108</v>
      </c>
      <c r="H263" s="104" t="s">
        <v>1109</v>
      </c>
      <c r="I263" s="48"/>
      <c r="J263" s="48"/>
      <c r="K263" s="44"/>
      <c r="L263" s="44"/>
      <c r="M263" s="48"/>
      <c r="N263" s="48"/>
      <c r="O263" s="48"/>
      <c r="P263" s="48"/>
      <c r="Q263" s="48"/>
      <c r="R263" s="3" t="s">
        <v>336</v>
      </c>
      <c r="S263" s="44"/>
      <c r="T263" s="64" t="s">
        <v>378</v>
      </c>
      <c r="U263" s="117">
        <v>1</v>
      </c>
      <c r="V263" s="118">
        <v>19421.57</v>
      </c>
      <c r="W263" s="127">
        <f t="shared" si="16"/>
        <v>19421.57</v>
      </c>
      <c r="X263" s="45">
        <f t="shared" si="14"/>
        <v>21752.1584</v>
      </c>
      <c r="Y263" s="48"/>
      <c r="Z263" s="50">
        <v>2016</v>
      </c>
      <c r="AA263" s="396"/>
    </row>
    <row r="264" spans="1:27" ht="51">
      <c r="A264" s="37" t="s">
        <v>1110</v>
      </c>
      <c r="B264" s="38" t="s">
        <v>32</v>
      </c>
      <c r="C264" s="77" t="s">
        <v>1111</v>
      </c>
      <c r="D264" s="77"/>
      <c r="E264" s="77"/>
      <c r="F264" s="77"/>
      <c r="G264" s="82" t="s">
        <v>1112</v>
      </c>
      <c r="H264" s="104" t="s">
        <v>1113</v>
      </c>
      <c r="I264" s="48"/>
      <c r="J264" s="48"/>
      <c r="K264" s="44"/>
      <c r="L264" s="44"/>
      <c r="M264" s="48"/>
      <c r="N264" s="48"/>
      <c r="O264" s="48"/>
      <c r="P264" s="48"/>
      <c r="Q264" s="48"/>
      <c r="R264" s="3" t="s">
        <v>336</v>
      </c>
      <c r="S264" s="44"/>
      <c r="T264" s="64" t="s">
        <v>378</v>
      </c>
      <c r="U264" s="117">
        <v>6</v>
      </c>
      <c r="V264" s="118">
        <v>7831.330000000001</v>
      </c>
      <c r="W264" s="127">
        <f t="shared" si="16"/>
        <v>46987.98</v>
      </c>
      <c r="X264" s="45">
        <f t="shared" si="14"/>
        <v>52626.53760000001</v>
      </c>
      <c r="Y264" s="48"/>
      <c r="Z264" s="50">
        <v>2016</v>
      </c>
      <c r="AA264" s="396"/>
    </row>
    <row r="265" spans="1:27" ht="51">
      <c r="A265" s="37" t="s">
        <v>1114</v>
      </c>
      <c r="B265" s="38" t="s">
        <v>32</v>
      </c>
      <c r="C265" s="77" t="s">
        <v>1115</v>
      </c>
      <c r="D265" s="77"/>
      <c r="E265" s="77"/>
      <c r="F265" s="77"/>
      <c r="G265" s="82" t="s">
        <v>1116</v>
      </c>
      <c r="H265" s="104" t="s">
        <v>1117</v>
      </c>
      <c r="I265" s="48"/>
      <c r="J265" s="48"/>
      <c r="K265" s="44"/>
      <c r="L265" s="44"/>
      <c r="M265" s="48"/>
      <c r="N265" s="48"/>
      <c r="O265" s="48"/>
      <c r="P265" s="48"/>
      <c r="Q265" s="48"/>
      <c r="R265" s="3" t="s">
        <v>336</v>
      </c>
      <c r="S265" s="44"/>
      <c r="T265" s="64" t="s">
        <v>378</v>
      </c>
      <c r="U265" s="117">
        <v>1</v>
      </c>
      <c r="V265" s="107">
        <v>15737</v>
      </c>
      <c r="W265" s="127">
        <f t="shared" si="16"/>
        <v>15737</v>
      </c>
      <c r="X265" s="45">
        <f t="shared" si="14"/>
        <v>17625.440000000002</v>
      </c>
      <c r="Y265" s="48"/>
      <c r="Z265" s="50">
        <v>2016</v>
      </c>
      <c r="AA265" s="396"/>
    </row>
    <row r="266" spans="1:27" ht="51">
      <c r="A266" s="37" t="s">
        <v>1118</v>
      </c>
      <c r="B266" s="38" t="s">
        <v>32</v>
      </c>
      <c r="C266" s="77" t="s">
        <v>1119</v>
      </c>
      <c r="D266" s="77"/>
      <c r="E266" s="77"/>
      <c r="F266" s="77"/>
      <c r="G266" s="82" t="s">
        <v>1120</v>
      </c>
      <c r="H266" s="104" t="s">
        <v>1121</v>
      </c>
      <c r="I266" s="48"/>
      <c r="J266" s="48"/>
      <c r="K266" s="44"/>
      <c r="L266" s="44"/>
      <c r="M266" s="48"/>
      <c r="N266" s="48"/>
      <c r="O266" s="48"/>
      <c r="P266" s="48"/>
      <c r="Q266" s="48"/>
      <c r="R266" s="3" t="s">
        <v>336</v>
      </c>
      <c r="S266" s="44"/>
      <c r="T266" s="64" t="s">
        <v>378</v>
      </c>
      <c r="U266" s="117">
        <v>1</v>
      </c>
      <c r="V266" s="118">
        <v>39041.090000000004</v>
      </c>
      <c r="W266" s="127">
        <f t="shared" si="16"/>
        <v>39041.090000000004</v>
      </c>
      <c r="X266" s="45">
        <f t="shared" si="14"/>
        <v>43726.020800000006</v>
      </c>
      <c r="Y266" s="48"/>
      <c r="Z266" s="50">
        <v>2016</v>
      </c>
      <c r="AA266" s="396"/>
    </row>
    <row r="267" spans="1:27" ht="51">
      <c r="A267" s="37" t="s">
        <v>1122</v>
      </c>
      <c r="B267" s="38" t="s">
        <v>32</v>
      </c>
      <c r="C267" s="77" t="s">
        <v>1123</v>
      </c>
      <c r="D267" s="77"/>
      <c r="E267" s="77"/>
      <c r="F267" s="77"/>
      <c r="G267" s="82" t="s">
        <v>249</v>
      </c>
      <c r="H267" s="104" t="s">
        <v>1124</v>
      </c>
      <c r="I267" s="48"/>
      <c r="J267" s="48"/>
      <c r="K267" s="44"/>
      <c r="L267" s="44"/>
      <c r="M267" s="48"/>
      <c r="N267" s="48"/>
      <c r="O267" s="48"/>
      <c r="P267" s="48"/>
      <c r="Q267" s="48"/>
      <c r="R267" s="3" t="s">
        <v>336</v>
      </c>
      <c r="S267" s="44"/>
      <c r="T267" s="64" t="s">
        <v>378</v>
      </c>
      <c r="U267" s="117">
        <v>1</v>
      </c>
      <c r="V267" s="118">
        <v>120000</v>
      </c>
      <c r="W267" s="127">
        <f t="shared" si="16"/>
        <v>120000</v>
      </c>
      <c r="X267" s="45">
        <f t="shared" si="14"/>
        <v>134400</v>
      </c>
      <c r="Y267" s="48"/>
      <c r="Z267" s="50">
        <v>2016</v>
      </c>
      <c r="AA267" s="396"/>
    </row>
    <row r="268" spans="1:27" ht="51">
      <c r="A268" s="37" t="s">
        <v>1125</v>
      </c>
      <c r="B268" s="38" t="s">
        <v>32</v>
      </c>
      <c r="C268" s="77" t="s">
        <v>1126</v>
      </c>
      <c r="D268" s="77"/>
      <c r="E268" s="77"/>
      <c r="F268" s="77"/>
      <c r="G268" s="82" t="s">
        <v>1127</v>
      </c>
      <c r="H268" s="104" t="s">
        <v>1128</v>
      </c>
      <c r="I268" s="48"/>
      <c r="J268" s="48"/>
      <c r="K268" s="44"/>
      <c r="L268" s="44"/>
      <c r="M268" s="48"/>
      <c r="N268" s="48"/>
      <c r="O268" s="48"/>
      <c r="P268" s="48"/>
      <c r="Q268" s="48"/>
      <c r="R268" s="3" t="s">
        <v>336</v>
      </c>
      <c r="S268" s="44"/>
      <c r="T268" s="64" t="s">
        <v>378</v>
      </c>
      <c r="U268" s="117">
        <v>1</v>
      </c>
      <c r="V268" s="107">
        <v>20598</v>
      </c>
      <c r="W268" s="127">
        <f t="shared" si="16"/>
        <v>20598</v>
      </c>
      <c r="X268" s="45">
        <f t="shared" si="14"/>
        <v>23069.760000000002</v>
      </c>
      <c r="Y268" s="48"/>
      <c r="Z268" s="50">
        <v>2016</v>
      </c>
      <c r="AA268" s="396"/>
    </row>
    <row r="269" spans="1:27" ht="51">
      <c r="A269" s="37" t="s">
        <v>1129</v>
      </c>
      <c r="B269" s="38" t="s">
        <v>32</v>
      </c>
      <c r="C269" s="77" t="s">
        <v>1130</v>
      </c>
      <c r="D269" s="77"/>
      <c r="E269" s="77"/>
      <c r="F269" s="77"/>
      <c r="G269" s="82" t="s">
        <v>1131</v>
      </c>
      <c r="H269" s="104" t="s">
        <v>264</v>
      </c>
      <c r="I269" s="48"/>
      <c r="J269" s="48"/>
      <c r="K269" s="44"/>
      <c r="L269" s="44"/>
      <c r="M269" s="48"/>
      <c r="N269" s="48"/>
      <c r="O269" s="48"/>
      <c r="P269" s="48"/>
      <c r="Q269" s="48"/>
      <c r="R269" s="3" t="s">
        <v>336</v>
      </c>
      <c r="S269" s="44"/>
      <c r="T269" s="64" t="s">
        <v>378</v>
      </c>
      <c r="U269" s="117">
        <v>10</v>
      </c>
      <c r="V269" s="107">
        <v>7452</v>
      </c>
      <c r="W269" s="127">
        <f t="shared" si="16"/>
        <v>74520</v>
      </c>
      <c r="X269" s="45">
        <f t="shared" si="14"/>
        <v>83462.40000000001</v>
      </c>
      <c r="Y269" s="48"/>
      <c r="Z269" s="50">
        <v>2016</v>
      </c>
      <c r="AA269" s="396"/>
    </row>
    <row r="270" spans="1:27" ht="51">
      <c r="A270" s="37" t="s">
        <v>1132</v>
      </c>
      <c r="B270" s="38" t="s">
        <v>32</v>
      </c>
      <c r="C270" s="77" t="s">
        <v>1133</v>
      </c>
      <c r="D270" s="77"/>
      <c r="E270" s="77"/>
      <c r="F270" s="77"/>
      <c r="G270" s="82" t="s">
        <v>1134</v>
      </c>
      <c r="H270" s="104" t="s">
        <v>1135</v>
      </c>
      <c r="I270" s="48"/>
      <c r="J270" s="48"/>
      <c r="K270" s="44"/>
      <c r="L270" s="44"/>
      <c r="M270" s="48"/>
      <c r="N270" s="48"/>
      <c r="O270" s="48"/>
      <c r="P270" s="48"/>
      <c r="Q270" s="48"/>
      <c r="R270" s="3" t="s">
        <v>336</v>
      </c>
      <c r="S270" s="44"/>
      <c r="T270" s="64" t="s">
        <v>378</v>
      </c>
      <c r="U270" s="117">
        <v>5</v>
      </c>
      <c r="V270" s="118">
        <v>20905.66</v>
      </c>
      <c r="W270" s="127">
        <f t="shared" si="16"/>
        <v>104528.3</v>
      </c>
      <c r="X270" s="45">
        <f t="shared" si="14"/>
        <v>117071.69600000001</v>
      </c>
      <c r="Y270" s="48"/>
      <c r="Z270" s="50">
        <v>2016</v>
      </c>
      <c r="AA270" s="396"/>
    </row>
    <row r="271" spans="1:27" ht="51">
      <c r="A271" s="37" t="s">
        <v>1136</v>
      </c>
      <c r="B271" s="38" t="s">
        <v>32</v>
      </c>
      <c r="C271" s="77" t="s">
        <v>869</v>
      </c>
      <c r="D271" s="77"/>
      <c r="E271" s="77"/>
      <c r="F271" s="77"/>
      <c r="G271" s="82" t="s">
        <v>1137</v>
      </c>
      <c r="H271" s="104" t="s">
        <v>1138</v>
      </c>
      <c r="I271" s="48"/>
      <c r="J271" s="48"/>
      <c r="K271" s="44"/>
      <c r="L271" s="44"/>
      <c r="M271" s="48"/>
      <c r="N271" s="48"/>
      <c r="O271" s="48"/>
      <c r="P271" s="48"/>
      <c r="Q271" s="48"/>
      <c r="R271" s="3" t="s">
        <v>336</v>
      </c>
      <c r="S271" s="44"/>
      <c r="T271" s="64" t="s">
        <v>378</v>
      </c>
      <c r="U271" s="117">
        <v>60</v>
      </c>
      <c r="V271" s="118">
        <v>1226.22</v>
      </c>
      <c r="W271" s="127">
        <f t="shared" si="16"/>
        <v>73573.2</v>
      </c>
      <c r="X271" s="45">
        <f t="shared" si="14"/>
        <v>82401.98400000001</v>
      </c>
      <c r="Y271" s="48"/>
      <c r="Z271" s="50">
        <v>2016</v>
      </c>
      <c r="AA271" s="396"/>
    </row>
    <row r="272" spans="1:27" ht="51">
      <c r="A272" s="37" t="s">
        <v>1139</v>
      </c>
      <c r="B272" s="38" t="s">
        <v>32</v>
      </c>
      <c r="C272" s="77" t="s">
        <v>1140</v>
      </c>
      <c r="D272" s="77"/>
      <c r="E272" s="77"/>
      <c r="F272" s="77"/>
      <c r="G272" s="82" t="s">
        <v>1141</v>
      </c>
      <c r="H272" s="104" t="s">
        <v>1142</v>
      </c>
      <c r="I272" s="48"/>
      <c r="J272" s="48"/>
      <c r="K272" s="44"/>
      <c r="L272" s="44"/>
      <c r="M272" s="48"/>
      <c r="N272" s="48"/>
      <c r="O272" s="48"/>
      <c r="P272" s="48"/>
      <c r="Q272" s="48"/>
      <c r="R272" s="3" t="s">
        <v>336</v>
      </c>
      <c r="S272" s="44"/>
      <c r="T272" s="64" t="s">
        <v>378</v>
      </c>
      <c r="U272" s="117">
        <v>1</v>
      </c>
      <c r="V272" s="107">
        <v>3398</v>
      </c>
      <c r="W272" s="127">
        <f t="shared" si="16"/>
        <v>3398</v>
      </c>
      <c r="X272" s="45">
        <f t="shared" si="14"/>
        <v>3805.76</v>
      </c>
      <c r="Y272" s="48"/>
      <c r="Z272" s="50">
        <v>2016</v>
      </c>
      <c r="AA272" s="396"/>
    </row>
    <row r="273" spans="1:27" ht="51">
      <c r="A273" s="37" t="s">
        <v>1143</v>
      </c>
      <c r="B273" s="38" t="s">
        <v>32</v>
      </c>
      <c r="C273" s="77" t="s">
        <v>1144</v>
      </c>
      <c r="D273" s="77"/>
      <c r="E273" s="77"/>
      <c r="F273" s="77"/>
      <c r="G273" s="82" t="s">
        <v>1145</v>
      </c>
      <c r="H273" s="104" t="s">
        <v>1146</v>
      </c>
      <c r="I273" s="48"/>
      <c r="J273" s="48"/>
      <c r="K273" s="44"/>
      <c r="L273" s="44"/>
      <c r="M273" s="48"/>
      <c r="N273" s="48"/>
      <c r="O273" s="48"/>
      <c r="P273" s="48"/>
      <c r="Q273" s="48"/>
      <c r="R273" s="3" t="s">
        <v>336</v>
      </c>
      <c r="S273" s="44"/>
      <c r="T273" s="64" t="s">
        <v>378</v>
      </c>
      <c r="U273" s="117">
        <v>3</v>
      </c>
      <c r="V273" s="118">
        <v>7666.55</v>
      </c>
      <c r="W273" s="127">
        <f t="shared" si="16"/>
        <v>22999.65</v>
      </c>
      <c r="X273" s="45">
        <f aca="true" t="shared" si="17" ref="X273:X336">W273*1.12</f>
        <v>25759.608000000004</v>
      </c>
      <c r="Y273" s="48"/>
      <c r="Z273" s="50">
        <v>2016</v>
      </c>
      <c r="AA273" s="396"/>
    </row>
    <row r="274" spans="1:27" ht="51">
      <c r="A274" s="37" t="s">
        <v>1147</v>
      </c>
      <c r="B274" s="38" t="s">
        <v>32</v>
      </c>
      <c r="C274" s="77" t="s">
        <v>1148</v>
      </c>
      <c r="D274" s="77"/>
      <c r="E274" s="77"/>
      <c r="F274" s="77"/>
      <c r="G274" s="82" t="s">
        <v>1149</v>
      </c>
      <c r="H274" s="104" t="s">
        <v>1150</v>
      </c>
      <c r="I274" s="48"/>
      <c r="J274" s="48"/>
      <c r="K274" s="44"/>
      <c r="L274" s="44"/>
      <c r="M274" s="48"/>
      <c r="N274" s="48"/>
      <c r="O274" s="48"/>
      <c r="P274" s="48"/>
      <c r="Q274" s="48"/>
      <c r="R274" s="3" t="s">
        <v>336</v>
      </c>
      <c r="S274" s="44"/>
      <c r="T274" s="64" t="s">
        <v>378</v>
      </c>
      <c r="U274" s="117">
        <v>1</v>
      </c>
      <c r="V274" s="107">
        <v>199225</v>
      </c>
      <c r="W274" s="127">
        <f t="shared" si="16"/>
        <v>199225</v>
      </c>
      <c r="X274" s="45">
        <f t="shared" si="17"/>
        <v>223132.00000000003</v>
      </c>
      <c r="Y274" s="48"/>
      <c r="Z274" s="50">
        <v>2016</v>
      </c>
      <c r="AA274" s="396"/>
    </row>
    <row r="275" spans="1:27" ht="51">
      <c r="A275" s="37" t="s">
        <v>1151</v>
      </c>
      <c r="B275" s="38" t="s">
        <v>32</v>
      </c>
      <c r="C275" s="77" t="s">
        <v>1148</v>
      </c>
      <c r="D275" s="77"/>
      <c r="E275" s="77"/>
      <c r="F275" s="77"/>
      <c r="G275" s="82" t="s">
        <v>1152</v>
      </c>
      <c r="H275" s="104" t="s">
        <v>1153</v>
      </c>
      <c r="I275" s="48"/>
      <c r="J275" s="48"/>
      <c r="K275" s="44"/>
      <c r="L275" s="44"/>
      <c r="M275" s="48"/>
      <c r="N275" s="48"/>
      <c r="O275" s="48"/>
      <c r="P275" s="48"/>
      <c r="Q275" s="48"/>
      <c r="R275" s="3" t="s">
        <v>336</v>
      </c>
      <c r="S275" s="44"/>
      <c r="T275" s="64" t="s">
        <v>378</v>
      </c>
      <c r="U275" s="117">
        <v>1</v>
      </c>
      <c r="V275" s="107">
        <v>200264</v>
      </c>
      <c r="W275" s="127">
        <f t="shared" si="16"/>
        <v>200264</v>
      </c>
      <c r="X275" s="45">
        <f t="shared" si="17"/>
        <v>224295.68000000002</v>
      </c>
      <c r="Y275" s="48"/>
      <c r="Z275" s="50">
        <v>2016</v>
      </c>
      <c r="AA275" s="396"/>
    </row>
    <row r="276" spans="1:27" ht="51">
      <c r="A276" s="37" t="s">
        <v>1154</v>
      </c>
      <c r="B276" s="38" t="s">
        <v>32</v>
      </c>
      <c r="C276" s="77" t="s">
        <v>1155</v>
      </c>
      <c r="D276" s="77"/>
      <c r="E276" s="77"/>
      <c r="F276" s="77"/>
      <c r="G276" s="82" t="s">
        <v>1156</v>
      </c>
      <c r="H276" s="104" t="s">
        <v>1157</v>
      </c>
      <c r="I276" s="48"/>
      <c r="J276" s="48"/>
      <c r="K276" s="44"/>
      <c r="L276" s="44"/>
      <c r="M276" s="48"/>
      <c r="N276" s="48"/>
      <c r="O276" s="48"/>
      <c r="P276" s="48"/>
      <c r="Q276" s="48"/>
      <c r="R276" s="3" t="s">
        <v>336</v>
      </c>
      <c r="S276" s="44"/>
      <c r="T276" s="64" t="s">
        <v>378</v>
      </c>
      <c r="U276" s="117">
        <v>1</v>
      </c>
      <c r="V276" s="107">
        <v>90096</v>
      </c>
      <c r="W276" s="127">
        <f t="shared" si="16"/>
        <v>90096</v>
      </c>
      <c r="X276" s="45">
        <f t="shared" si="17"/>
        <v>100907.52</v>
      </c>
      <c r="Y276" s="48"/>
      <c r="Z276" s="50">
        <v>2016</v>
      </c>
      <c r="AA276" s="396"/>
    </row>
    <row r="277" spans="1:27" ht="51">
      <c r="A277" s="37" t="s">
        <v>1158</v>
      </c>
      <c r="B277" s="38" t="s">
        <v>32</v>
      </c>
      <c r="C277" s="77" t="s">
        <v>1159</v>
      </c>
      <c r="D277" s="77"/>
      <c r="E277" s="77"/>
      <c r="F277" s="77"/>
      <c r="G277" s="82" t="s">
        <v>1160</v>
      </c>
      <c r="H277" s="104" t="s">
        <v>1161</v>
      </c>
      <c r="I277" s="48"/>
      <c r="J277" s="48"/>
      <c r="K277" s="44"/>
      <c r="L277" s="44"/>
      <c r="M277" s="48"/>
      <c r="N277" s="48"/>
      <c r="O277" s="48"/>
      <c r="P277" s="48"/>
      <c r="Q277" s="48"/>
      <c r="R277" s="3" t="s">
        <v>336</v>
      </c>
      <c r="S277" s="44"/>
      <c r="T277" s="64" t="s">
        <v>378</v>
      </c>
      <c r="U277" s="117">
        <v>1</v>
      </c>
      <c r="V277" s="118">
        <v>23512.18</v>
      </c>
      <c r="W277" s="127">
        <f t="shared" si="16"/>
        <v>23512.18</v>
      </c>
      <c r="X277" s="45">
        <f t="shared" si="17"/>
        <v>26333.641600000003</v>
      </c>
      <c r="Y277" s="48"/>
      <c r="Z277" s="50">
        <v>2016</v>
      </c>
      <c r="AA277" s="396"/>
    </row>
    <row r="278" spans="1:27" ht="51">
      <c r="A278" s="37" t="s">
        <v>1162</v>
      </c>
      <c r="B278" s="38" t="s">
        <v>32</v>
      </c>
      <c r="C278" s="77" t="s">
        <v>1144</v>
      </c>
      <c r="D278" s="77"/>
      <c r="E278" s="77"/>
      <c r="F278" s="77"/>
      <c r="G278" s="86" t="s">
        <v>1163</v>
      </c>
      <c r="H278" s="41" t="s">
        <v>1164</v>
      </c>
      <c r="I278" s="48"/>
      <c r="J278" s="48"/>
      <c r="K278" s="44"/>
      <c r="L278" s="44"/>
      <c r="M278" s="48"/>
      <c r="N278" s="48"/>
      <c r="O278" s="48"/>
      <c r="P278" s="48"/>
      <c r="Q278" s="48"/>
      <c r="R278" s="3" t="s">
        <v>336</v>
      </c>
      <c r="S278" s="44"/>
      <c r="T278" s="64" t="s">
        <v>378</v>
      </c>
      <c r="U278" s="117">
        <v>15</v>
      </c>
      <c r="V278" s="118">
        <v>13752.710000000001</v>
      </c>
      <c r="W278" s="127">
        <f t="shared" si="16"/>
        <v>206290.65000000002</v>
      </c>
      <c r="X278" s="45">
        <f t="shared" si="17"/>
        <v>231045.52800000005</v>
      </c>
      <c r="Y278" s="48"/>
      <c r="Z278" s="50">
        <v>2016</v>
      </c>
      <c r="AA278" s="396"/>
    </row>
    <row r="279" spans="1:27" ht="51">
      <c r="A279" s="37" t="s">
        <v>1165</v>
      </c>
      <c r="B279" s="38" t="s">
        <v>32</v>
      </c>
      <c r="C279" s="77" t="s">
        <v>1166</v>
      </c>
      <c r="D279" s="77"/>
      <c r="E279" s="77"/>
      <c r="F279" s="77"/>
      <c r="G279" s="82" t="s">
        <v>1167</v>
      </c>
      <c r="H279" s="104" t="s">
        <v>1168</v>
      </c>
      <c r="I279" s="48"/>
      <c r="J279" s="48"/>
      <c r="K279" s="44"/>
      <c r="L279" s="44"/>
      <c r="M279" s="48"/>
      <c r="N279" s="48"/>
      <c r="O279" s="48"/>
      <c r="P279" s="48"/>
      <c r="Q279" s="48"/>
      <c r="R279" s="3" t="s">
        <v>336</v>
      </c>
      <c r="S279" s="44"/>
      <c r="T279" s="64" t="s">
        <v>378</v>
      </c>
      <c r="U279" s="117">
        <v>15</v>
      </c>
      <c r="V279" s="107">
        <v>2569</v>
      </c>
      <c r="W279" s="127">
        <f t="shared" si="16"/>
        <v>38535</v>
      </c>
      <c r="X279" s="45">
        <f t="shared" si="17"/>
        <v>43159.200000000004</v>
      </c>
      <c r="Y279" s="48"/>
      <c r="Z279" s="50">
        <v>2016</v>
      </c>
      <c r="AA279" s="396"/>
    </row>
    <row r="280" spans="1:27" ht="51">
      <c r="A280" s="37" t="s">
        <v>1169</v>
      </c>
      <c r="B280" s="38" t="s">
        <v>32</v>
      </c>
      <c r="C280" s="77" t="s">
        <v>1166</v>
      </c>
      <c r="D280" s="77"/>
      <c r="E280" s="77"/>
      <c r="F280" s="77"/>
      <c r="G280" s="82" t="s">
        <v>1170</v>
      </c>
      <c r="H280" s="104" t="s">
        <v>1171</v>
      </c>
      <c r="I280" s="48"/>
      <c r="J280" s="48"/>
      <c r="K280" s="44"/>
      <c r="L280" s="44"/>
      <c r="M280" s="48"/>
      <c r="N280" s="48"/>
      <c r="O280" s="48"/>
      <c r="P280" s="48"/>
      <c r="Q280" s="48"/>
      <c r="R280" s="3" t="s">
        <v>336</v>
      </c>
      <c r="S280" s="44"/>
      <c r="T280" s="64" t="s">
        <v>378</v>
      </c>
      <c r="U280" s="117">
        <v>2</v>
      </c>
      <c r="V280" s="107">
        <v>1391</v>
      </c>
      <c r="W280" s="127">
        <f t="shared" si="16"/>
        <v>2782</v>
      </c>
      <c r="X280" s="45">
        <f t="shared" si="17"/>
        <v>3115.84</v>
      </c>
      <c r="Y280" s="48"/>
      <c r="Z280" s="50">
        <v>2016</v>
      </c>
      <c r="AA280" s="396"/>
    </row>
    <row r="281" spans="1:27" ht="51">
      <c r="A281" s="37" t="s">
        <v>1172</v>
      </c>
      <c r="B281" s="38" t="s">
        <v>32</v>
      </c>
      <c r="C281" s="77" t="s">
        <v>869</v>
      </c>
      <c r="D281" s="77"/>
      <c r="E281" s="77"/>
      <c r="F281" s="77"/>
      <c r="G281" s="82" t="s">
        <v>1173</v>
      </c>
      <c r="H281" s="104" t="s">
        <v>1174</v>
      </c>
      <c r="I281" s="48"/>
      <c r="J281" s="48"/>
      <c r="K281" s="44"/>
      <c r="L281" s="44"/>
      <c r="M281" s="48"/>
      <c r="N281" s="48"/>
      <c r="O281" s="48"/>
      <c r="P281" s="48"/>
      <c r="Q281" s="48"/>
      <c r="R281" s="3" t="s">
        <v>336</v>
      </c>
      <c r="S281" s="44"/>
      <c r="T281" s="64" t="s">
        <v>378</v>
      </c>
      <c r="U281" s="117">
        <v>1</v>
      </c>
      <c r="V281" s="107">
        <v>8784</v>
      </c>
      <c r="W281" s="127">
        <f t="shared" si="16"/>
        <v>8784</v>
      </c>
      <c r="X281" s="45">
        <f t="shared" si="17"/>
        <v>9838.080000000002</v>
      </c>
      <c r="Y281" s="48"/>
      <c r="Z281" s="50">
        <v>2016</v>
      </c>
      <c r="AA281" s="396"/>
    </row>
    <row r="282" spans="1:27" ht="51">
      <c r="A282" s="37" t="s">
        <v>1175</v>
      </c>
      <c r="B282" s="38" t="s">
        <v>32</v>
      </c>
      <c r="C282" s="77" t="s">
        <v>869</v>
      </c>
      <c r="D282" s="77"/>
      <c r="E282" s="77"/>
      <c r="F282" s="77"/>
      <c r="G282" s="82" t="s">
        <v>1176</v>
      </c>
      <c r="H282" s="104" t="s">
        <v>1177</v>
      </c>
      <c r="I282" s="48"/>
      <c r="J282" s="48"/>
      <c r="K282" s="44"/>
      <c r="L282" s="44"/>
      <c r="M282" s="48"/>
      <c r="N282" s="48"/>
      <c r="O282" s="48"/>
      <c r="P282" s="48"/>
      <c r="Q282" s="48"/>
      <c r="R282" s="3" t="s">
        <v>336</v>
      </c>
      <c r="S282" s="44"/>
      <c r="T282" s="64" t="s">
        <v>378</v>
      </c>
      <c r="U282" s="117">
        <v>1</v>
      </c>
      <c r="V282" s="107">
        <v>6693</v>
      </c>
      <c r="W282" s="127">
        <f t="shared" si="16"/>
        <v>6693</v>
      </c>
      <c r="X282" s="45">
        <f t="shared" si="17"/>
        <v>7496.160000000001</v>
      </c>
      <c r="Y282" s="48"/>
      <c r="Z282" s="50">
        <v>2016</v>
      </c>
      <c r="AA282" s="396"/>
    </row>
    <row r="283" spans="1:27" ht="51">
      <c r="A283" s="37" t="s">
        <v>1178</v>
      </c>
      <c r="B283" s="38" t="s">
        <v>32</v>
      </c>
      <c r="C283" s="77" t="s">
        <v>1179</v>
      </c>
      <c r="D283" s="77"/>
      <c r="E283" s="77"/>
      <c r="F283" s="77"/>
      <c r="G283" s="82" t="s">
        <v>1180</v>
      </c>
      <c r="H283" s="143" t="s">
        <v>1181</v>
      </c>
      <c r="I283" s="48"/>
      <c r="J283" s="48"/>
      <c r="K283" s="44"/>
      <c r="L283" s="44"/>
      <c r="M283" s="48"/>
      <c r="N283" s="48"/>
      <c r="O283" s="48"/>
      <c r="P283" s="48"/>
      <c r="Q283" s="48"/>
      <c r="R283" s="3" t="s">
        <v>336</v>
      </c>
      <c r="S283" s="44"/>
      <c r="T283" s="64" t="s">
        <v>378</v>
      </c>
      <c r="U283" s="117">
        <v>1</v>
      </c>
      <c r="V283" s="118">
        <v>7258.88</v>
      </c>
      <c r="W283" s="127">
        <f t="shared" si="16"/>
        <v>7258.88</v>
      </c>
      <c r="X283" s="45">
        <f t="shared" si="17"/>
        <v>8129.945600000001</v>
      </c>
      <c r="Y283" s="48"/>
      <c r="Z283" s="50">
        <v>2016</v>
      </c>
      <c r="AA283" s="396"/>
    </row>
    <row r="284" spans="1:27" ht="51">
      <c r="A284" s="37" t="s">
        <v>1182</v>
      </c>
      <c r="B284" s="38" t="s">
        <v>32</v>
      </c>
      <c r="C284" s="77" t="s">
        <v>869</v>
      </c>
      <c r="D284" s="77"/>
      <c r="E284" s="77"/>
      <c r="F284" s="77"/>
      <c r="G284" s="82" t="s">
        <v>1183</v>
      </c>
      <c r="H284" s="104" t="s">
        <v>1184</v>
      </c>
      <c r="I284" s="48"/>
      <c r="J284" s="48"/>
      <c r="K284" s="44"/>
      <c r="L284" s="44"/>
      <c r="M284" s="48"/>
      <c r="N284" s="48"/>
      <c r="O284" s="48"/>
      <c r="P284" s="48"/>
      <c r="Q284" s="48"/>
      <c r="R284" s="3" t="s">
        <v>336</v>
      </c>
      <c r="S284" s="44"/>
      <c r="T284" s="64" t="s">
        <v>378</v>
      </c>
      <c r="U284" s="117">
        <v>2</v>
      </c>
      <c r="V284" s="107">
        <v>2770</v>
      </c>
      <c r="W284" s="127">
        <f t="shared" si="16"/>
        <v>5540</v>
      </c>
      <c r="X284" s="45">
        <f t="shared" si="17"/>
        <v>6204.8</v>
      </c>
      <c r="Y284" s="48"/>
      <c r="Z284" s="50">
        <v>2016</v>
      </c>
      <c r="AA284" s="396"/>
    </row>
    <row r="285" spans="1:27" ht="51">
      <c r="A285" s="37" t="s">
        <v>1185</v>
      </c>
      <c r="B285" s="38" t="s">
        <v>32</v>
      </c>
      <c r="C285" s="77" t="s">
        <v>1186</v>
      </c>
      <c r="D285" s="77"/>
      <c r="E285" s="77"/>
      <c r="F285" s="77"/>
      <c r="G285" s="82" t="s">
        <v>1187</v>
      </c>
      <c r="H285" s="104" t="s">
        <v>1188</v>
      </c>
      <c r="I285" s="48"/>
      <c r="J285" s="48"/>
      <c r="K285" s="44"/>
      <c r="L285" s="44"/>
      <c r="M285" s="48"/>
      <c r="N285" s="48"/>
      <c r="O285" s="48"/>
      <c r="P285" s="48"/>
      <c r="Q285" s="48"/>
      <c r="R285" s="3" t="s">
        <v>336</v>
      </c>
      <c r="S285" s="44"/>
      <c r="T285" s="64" t="s">
        <v>378</v>
      </c>
      <c r="U285" s="117">
        <v>1</v>
      </c>
      <c r="V285" s="118">
        <v>6800.92</v>
      </c>
      <c r="W285" s="127">
        <f t="shared" si="16"/>
        <v>6800.92</v>
      </c>
      <c r="X285" s="45">
        <f t="shared" si="17"/>
        <v>7617.030400000001</v>
      </c>
      <c r="Y285" s="48"/>
      <c r="Z285" s="50">
        <v>2016</v>
      </c>
      <c r="AA285" s="396"/>
    </row>
    <row r="286" spans="1:27" ht="51">
      <c r="A286" s="37" t="s">
        <v>1189</v>
      </c>
      <c r="B286" s="38" t="s">
        <v>32</v>
      </c>
      <c r="C286" s="77" t="s">
        <v>1190</v>
      </c>
      <c r="D286" s="77"/>
      <c r="E286" s="77"/>
      <c r="F286" s="77"/>
      <c r="G286" s="82" t="s">
        <v>1191</v>
      </c>
      <c r="H286" s="104" t="s">
        <v>1192</v>
      </c>
      <c r="I286" s="48"/>
      <c r="J286" s="48"/>
      <c r="K286" s="44"/>
      <c r="L286" s="44"/>
      <c r="M286" s="48"/>
      <c r="N286" s="48"/>
      <c r="O286" s="48"/>
      <c r="P286" s="48"/>
      <c r="Q286" s="48"/>
      <c r="R286" s="3" t="s">
        <v>336</v>
      </c>
      <c r="S286" s="44"/>
      <c r="T286" s="64" t="s">
        <v>378</v>
      </c>
      <c r="U286" s="117">
        <v>25</v>
      </c>
      <c r="V286" s="107">
        <v>576</v>
      </c>
      <c r="W286" s="127">
        <f t="shared" si="16"/>
        <v>14400</v>
      </c>
      <c r="X286" s="45">
        <f t="shared" si="17"/>
        <v>16128.000000000002</v>
      </c>
      <c r="Y286" s="48"/>
      <c r="Z286" s="50">
        <v>2016</v>
      </c>
      <c r="AA286" s="396"/>
    </row>
    <row r="287" spans="1:27" ht="51">
      <c r="A287" s="37" t="s">
        <v>1193</v>
      </c>
      <c r="B287" s="38" t="s">
        <v>32</v>
      </c>
      <c r="C287" s="77" t="s">
        <v>1194</v>
      </c>
      <c r="D287" s="77"/>
      <c r="E287" s="77"/>
      <c r="F287" s="77"/>
      <c r="G287" s="82" t="s">
        <v>1195</v>
      </c>
      <c r="H287" s="104" t="s">
        <v>1196</v>
      </c>
      <c r="I287" s="48"/>
      <c r="J287" s="48"/>
      <c r="K287" s="44"/>
      <c r="L287" s="44"/>
      <c r="M287" s="48"/>
      <c r="N287" s="48"/>
      <c r="O287" s="48"/>
      <c r="P287" s="48"/>
      <c r="Q287" s="48"/>
      <c r="R287" s="3" t="s">
        <v>336</v>
      </c>
      <c r="S287" s="44"/>
      <c r="T287" s="64" t="s">
        <v>378</v>
      </c>
      <c r="U287" s="117">
        <v>12</v>
      </c>
      <c r="V287" s="107">
        <v>25227</v>
      </c>
      <c r="W287" s="127">
        <f t="shared" si="16"/>
        <v>302724</v>
      </c>
      <c r="X287" s="45">
        <f t="shared" si="17"/>
        <v>339050.88</v>
      </c>
      <c r="Y287" s="48"/>
      <c r="Z287" s="50">
        <v>2016</v>
      </c>
      <c r="AA287" s="396"/>
    </row>
    <row r="288" spans="1:27" ht="51">
      <c r="A288" s="37" t="s">
        <v>1197</v>
      </c>
      <c r="B288" s="38" t="s">
        <v>32</v>
      </c>
      <c r="C288" s="77" t="s">
        <v>1194</v>
      </c>
      <c r="D288" s="77"/>
      <c r="E288" s="77"/>
      <c r="F288" s="77"/>
      <c r="G288" s="82" t="s">
        <v>1198</v>
      </c>
      <c r="H288" s="104" t="s">
        <v>1199</v>
      </c>
      <c r="I288" s="48"/>
      <c r="J288" s="48"/>
      <c r="K288" s="44"/>
      <c r="L288" s="44"/>
      <c r="M288" s="48"/>
      <c r="N288" s="48"/>
      <c r="O288" s="48"/>
      <c r="P288" s="48"/>
      <c r="Q288" s="48"/>
      <c r="R288" s="3" t="s">
        <v>336</v>
      </c>
      <c r="S288" s="44"/>
      <c r="T288" s="64" t="s">
        <v>378</v>
      </c>
      <c r="U288" s="117">
        <v>2</v>
      </c>
      <c r="V288" s="107">
        <v>7056</v>
      </c>
      <c r="W288" s="127">
        <f t="shared" si="16"/>
        <v>14112</v>
      </c>
      <c r="X288" s="45">
        <f t="shared" si="17"/>
        <v>15805.440000000002</v>
      </c>
      <c r="Y288" s="48"/>
      <c r="Z288" s="50">
        <v>2016</v>
      </c>
      <c r="AA288" s="396"/>
    </row>
    <row r="289" spans="1:27" ht="51">
      <c r="A289" s="37" t="s">
        <v>1200</v>
      </c>
      <c r="B289" s="38" t="s">
        <v>32</v>
      </c>
      <c r="C289" s="144" t="s">
        <v>1201</v>
      </c>
      <c r="D289" s="144"/>
      <c r="E289" s="144"/>
      <c r="F289" s="144"/>
      <c r="G289" s="82" t="s">
        <v>1202</v>
      </c>
      <c r="H289" s="104" t="s">
        <v>1203</v>
      </c>
      <c r="I289" s="48"/>
      <c r="J289" s="48"/>
      <c r="K289" s="44"/>
      <c r="L289" s="44"/>
      <c r="M289" s="48"/>
      <c r="N289" s="48"/>
      <c r="O289" s="48"/>
      <c r="P289" s="48"/>
      <c r="Q289" s="48"/>
      <c r="R289" s="3" t="s">
        <v>336</v>
      </c>
      <c r="S289" s="44"/>
      <c r="T289" s="64" t="s">
        <v>378</v>
      </c>
      <c r="U289" s="117">
        <v>1</v>
      </c>
      <c r="V289" s="107">
        <v>14325</v>
      </c>
      <c r="W289" s="127">
        <f t="shared" si="16"/>
        <v>14325</v>
      </c>
      <c r="X289" s="45">
        <f t="shared" si="17"/>
        <v>16044.000000000002</v>
      </c>
      <c r="Y289" s="48"/>
      <c r="Z289" s="50">
        <v>2016</v>
      </c>
      <c r="AA289" s="396"/>
    </row>
    <row r="290" spans="1:27" ht="51">
      <c r="A290" s="37" t="s">
        <v>1204</v>
      </c>
      <c r="B290" s="38" t="s">
        <v>32</v>
      </c>
      <c r="C290" s="144" t="s">
        <v>1201</v>
      </c>
      <c r="D290" s="144"/>
      <c r="E290" s="144"/>
      <c r="F290" s="144"/>
      <c r="G290" s="82" t="s">
        <v>1205</v>
      </c>
      <c r="H290" s="104" t="s">
        <v>1206</v>
      </c>
      <c r="I290" s="48"/>
      <c r="J290" s="48"/>
      <c r="K290" s="44"/>
      <c r="L290" s="44"/>
      <c r="M290" s="48"/>
      <c r="N290" s="48"/>
      <c r="O290" s="48"/>
      <c r="P290" s="48"/>
      <c r="Q290" s="48"/>
      <c r="R290" s="3" t="s">
        <v>336</v>
      </c>
      <c r="S290" s="44"/>
      <c r="T290" s="64" t="s">
        <v>378</v>
      </c>
      <c r="U290" s="117">
        <v>1</v>
      </c>
      <c r="V290" s="107">
        <v>28334</v>
      </c>
      <c r="W290" s="127">
        <f t="shared" si="16"/>
        <v>28334</v>
      </c>
      <c r="X290" s="45">
        <f t="shared" si="17"/>
        <v>31734.08</v>
      </c>
      <c r="Y290" s="48"/>
      <c r="Z290" s="50">
        <v>2016</v>
      </c>
      <c r="AA290" s="396"/>
    </row>
    <row r="291" spans="1:27" ht="51">
      <c r="A291" s="37" t="s">
        <v>1207</v>
      </c>
      <c r="B291" s="38" t="s">
        <v>32</v>
      </c>
      <c r="C291" s="144" t="s">
        <v>1208</v>
      </c>
      <c r="D291" s="144"/>
      <c r="E291" s="144"/>
      <c r="F291" s="144"/>
      <c r="G291" s="82" t="s">
        <v>250</v>
      </c>
      <c r="H291" s="143" t="s">
        <v>1209</v>
      </c>
      <c r="I291" s="48"/>
      <c r="J291" s="48"/>
      <c r="K291" s="44"/>
      <c r="L291" s="44"/>
      <c r="M291" s="48"/>
      <c r="N291" s="48"/>
      <c r="O291" s="48"/>
      <c r="P291" s="48"/>
      <c r="Q291" s="48"/>
      <c r="R291" s="3" t="s">
        <v>336</v>
      </c>
      <c r="S291" s="44"/>
      <c r="T291" s="64" t="s">
        <v>378</v>
      </c>
      <c r="U291" s="117">
        <v>1</v>
      </c>
      <c r="V291" s="107">
        <v>4855</v>
      </c>
      <c r="W291" s="127">
        <f t="shared" si="16"/>
        <v>4855</v>
      </c>
      <c r="X291" s="45">
        <f t="shared" si="17"/>
        <v>5437.6</v>
      </c>
      <c r="Y291" s="48"/>
      <c r="Z291" s="50">
        <v>2016</v>
      </c>
      <c r="AA291" s="396"/>
    </row>
    <row r="292" spans="1:27" ht="51">
      <c r="A292" s="37" t="s">
        <v>1210</v>
      </c>
      <c r="B292" s="38" t="s">
        <v>32</v>
      </c>
      <c r="C292" s="77" t="s">
        <v>1211</v>
      </c>
      <c r="D292" s="77"/>
      <c r="E292" s="77"/>
      <c r="F292" s="77"/>
      <c r="G292" s="82" t="s">
        <v>1212</v>
      </c>
      <c r="H292" s="104" t="s">
        <v>1213</v>
      </c>
      <c r="I292" s="48"/>
      <c r="J292" s="48"/>
      <c r="K292" s="44"/>
      <c r="L292" s="44"/>
      <c r="M292" s="48"/>
      <c r="N292" s="48"/>
      <c r="O292" s="48"/>
      <c r="P292" s="48"/>
      <c r="Q292" s="48"/>
      <c r="R292" s="3" t="s">
        <v>336</v>
      </c>
      <c r="S292" s="44"/>
      <c r="T292" s="64" t="s">
        <v>378</v>
      </c>
      <c r="U292" s="117">
        <v>1</v>
      </c>
      <c r="V292" s="107">
        <v>31383</v>
      </c>
      <c r="W292" s="127">
        <f t="shared" si="16"/>
        <v>31383</v>
      </c>
      <c r="X292" s="45">
        <f t="shared" si="17"/>
        <v>35148.96000000001</v>
      </c>
      <c r="Y292" s="48"/>
      <c r="Z292" s="50">
        <v>2016</v>
      </c>
      <c r="AA292" s="396"/>
    </row>
    <row r="293" spans="1:27" ht="51">
      <c r="A293" s="37" t="s">
        <v>1214</v>
      </c>
      <c r="B293" s="38" t="s">
        <v>32</v>
      </c>
      <c r="C293" s="77" t="s">
        <v>1215</v>
      </c>
      <c r="D293" s="77"/>
      <c r="E293" s="77"/>
      <c r="F293" s="77"/>
      <c r="G293" s="82" t="s">
        <v>1216</v>
      </c>
      <c r="H293" s="104" t="s">
        <v>1217</v>
      </c>
      <c r="I293" s="48"/>
      <c r="J293" s="48"/>
      <c r="K293" s="44"/>
      <c r="L293" s="44"/>
      <c r="M293" s="48"/>
      <c r="N293" s="48"/>
      <c r="O293" s="48"/>
      <c r="P293" s="48"/>
      <c r="Q293" s="48"/>
      <c r="R293" s="3" t="s">
        <v>336</v>
      </c>
      <c r="S293" s="44"/>
      <c r="T293" s="64" t="s">
        <v>378</v>
      </c>
      <c r="U293" s="117">
        <v>1</v>
      </c>
      <c r="V293" s="107">
        <v>46686</v>
      </c>
      <c r="W293" s="127">
        <f t="shared" si="16"/>
        <v>46686</v>
      </c>
      <c r="X293" s="45">
        <f t="shared" si="17"/>
        <v>52288.32000000001</v>
      </c>
      <c r="Y293" s="48"/>
      <c r="Z293" s="50">
        <v>2016</v>
      </c>
      <c r="AA293" s="396"/>
    </row>
    <row r="294" spans="1:27" ht="51">
      <c r="A294" s="37" t="s">
        <v>1218</v>
      </c>
      <c r="B294" s="38" t="s">
        <v>32</v>
      </c>
      <c r="C294" s="77" t="s">
        <v>1219</v>
      </c>
      <c r="D294" s="77"/>
      <c r="E294" s="77"/>
      <c r="F294" s="77"/>
      <c r="G294" s="82" t="s">
        <v>1220</v>
      </c>
      <c r="H294" s="104" t="s">
        <v>1221</v>
      </c>
      <c r="I294" s="48"/>
      <c r="J294" s="48"/>
      <c r="K294" s="44"/>
      <c r="L294" s="44"/>
      <c r="M294" s="48"/>
      <c r="N294" s="48"/>
      <c r="O294" s="48"/>
      <c r="P294" s="48"/>
      <c r="Q294" s="48"/>
      <c r="R294" s="3" t="s">
        <v>336</v>
      </c>
      <c r="S294" s="44"/>
      <c r="T294" s="64" t="s">
        <v>378</v>
      </c>
      <c r="U294" s="117">
        <v>2</v>
      </c>
      <c r="V294" s="118">
        <v>11756.09</v>
      </c>
      <c r="W294" s="127">
        <f t="shared" si="16"/>
        <v>23512.18</v>
      </c>
      <c r="X294" s="45">
        <f t="shared" si="17"/>
        <v>26333.641600000003</v>
      </c>
      <c r="Y294" s="48"/>
      <c r="Z294" s="50">
        <v>2016</v>
      </c>
      <c r="AA294" s="396"/>
    </row>
    <row r="295" spans="1:27" ht="51">
      <c r="A295" s="37" t="s">
        <v>1222</v>
      </c>
      <c r="B295" s="38" t="s">
        <v>32</v>
      </c>
      <c r="C295" s="77" t="s">
        <v>1223</v>
      </c>
      <c r="D295" s="77"/>
      <c r="E295" s="77"/>
      <c r="F295" s="77"/>
      <c r="G295" s="82" t="s">
        <v>1224</v>
      </c>
      <c r="H295" s="104" t="s">
        <v>1225</v>
      </c>
      <c r="I295" s="48"/>
      <c r="J295" s="48"/>
      <c r="K295" s="44"/>
      <c r="L295" s="44"/>
      <c r="M295" s="48"/>
      <c r="N295" s="48"/>
      <c r="O295" s="48"/>
      <c r="P295" s="48"/>
      <c r="Q295" s="48"/>
      <c r="R295" s="3" t="s">
        <v>336</v>
      </c>
      <c r="S295" s="44"/>
      <c r="T295" s="64" t="s">
        <v>378</v>
      </c>
      <c r="U295" s="117">
        <v>1</v>
      </c>
      <c r="V295" s="107">
        <v>68556</v>
      </c>
      <c r="W295" s="127">
        <f t="shared" si="16"/>
        <v>68556</v>
      </c>
      <c r="X295" s="45">
        <f t="shared" si="17"/>
        <v>76782.72</v>
      </c>
      <c r="Y295" s="48"/>
      <c r="Z295" s="50">
        <v>2016</v>
      </c>
      <c r="AA295" s="396"/>
    </row>
    <row r="296" spans="1:27" ht="51">
      <c r="A296" s="37" t="s">
        <v>1226</v>
      </c>
      <c r="B296" s="38" t="s">
        <v>32</v>
      </c>
      <c r="C296" s="77" t="s">
        <v>1223</v>
      </c>
      <c r="D296" s="77"/>
      <c r="E296" s="77"/>
      <c r="F296" s="77"/>
      <c r="G296" s="82" t="s">
        <v>1227</v>
      </c>
      <c r="H296" s="104" t="s">
        <v>1228</v>
      </c>
      <c r="I296" s="48"/>
      <c r="J296" s="48"/>
      <c r="K296" s="44"/>
      <c r="L296" s="44"/>
      <c r="M296" s="48"/>
      <c r="N296" s="48"/>
      <c r="O296" s="48"/>
      <c r="P296" s="48"/>
      <c r="Q296" s="48"/>
      <c r="R296" s="3" t="s">
        <v>336</v>
      </c>
      <c r="S296" s="44"/>
      <c r="T296" s="64" t="s">
        <v>378</v>
      </c>
      <c r="U296" s="117">
        <v>1</v>
      </c>
      <c r="V296" s="118">
        <v>49871.630000000005</v>
      </c>
      <c r="W296" s="127">
        <f t="shared" si="16"/>
        <v>49871.630000000005</v>
      </c>
      <c r="X296" s="45">
        <f t="shared" si="17"/>
        <v>55856.22560000001</v>
      </c>
      <c r="Y296" s="48"/>
      <c r="Z296" s="50">
        <v>2016</v>
      </c>
      <c r="AA296" s="396"/>
    </row>
    <row r="297" spans="1:27" ht="51">
      <c r="A297" s="37" t="s">
        <v>1229</v>
      </c>
      <c r="B297" s="38" t="s">
        <v>32</v>
      </c>
      <c r="C297" s="77" t="s">
        <v>1230</v>
      </c>
      <c r="D297" s="77"/>
      <c r="E297" s="77"/>
      <c r="F297" s="77"/>
      <c r="G297" s="82" t="s">
        <v>1231</v>
      </c>
      <c r="H297" s="104" t="s">
        <v>1232</v>
      </c>
      <c r="I297" s="48"/>
      <c r="J297" s="48"/>
      <c r="K297" s="44"/>
      <c r="L297" s="44"/>
      <c r="M297" s="48"/>
      <c r="N297" s="48"/>
      <c r="O297" s="48"/>
      <c r="P297" s="48"/>
      <c r="Q297" s="48"/>
      <c r="R297" s="3" t="s">
        <v>336</v>
      </c>
      <c r="S297" s="44"/>
      <c r="T297" s="64" t="s">
        <v>378</v>
      </c>
      <c r="U297" s="117">
        <v>1</v>
      </c>
      <c r="V297" s="118">
        <v>40412.83</v>
      </c>
      <c r="W297" s="127">
        <f t="shared" si="16"/>
        <v>40412.83</v>
      </c>
      <c r="X297" s="45">
        <f t="shared" si="17"/>
        <v>45262.369600000005</v>
      </c>
      <c r="Y297" s="48"/>
      <c r="Z297" s="50">
        <v>2016</v>
      </c>
      <c r="AA297" s="396"/>
    </row>
    <row r="298" spans="1:27" ht="51">
      <c r="A298" s="37" t="s">
        <v>1233</v>
      </c>
      <c r="B298" s="38" t="s">
        <v>32</v>
      </c>
      <c r="C298" s="77" t="s">
        <v>1234</v>
      </c>
      <c r="D298" s="77"/>
      <c r="E298" s="77"/>
      <c r="F298" s="77"/>
      <c r="G298" s="82" t="s">
        <v>1235</v>
      </c>
      <c r="H298" s="104" t="s">
        <v>1236</v>
      </c>
      <c r="I298" s="48"/>
      <c r="J298" s="48"/>
      <c r="K298" s="44"/>
      <c r="L298" s="44"/>
      <c r="M298" s="48"/>
      <c r="N298" s="48"/>
      <c r="O298" s="48"/>
      <c r="P298" s="48"/>
      <c r="Q298" s="48"/>
      <c r="R298" s="3" t="s">
        <v>336</v>
      </c>
      <c r="S298" s="44"/>
      <c r="T298" s="64" t="s">
        <v>378</v>
      </c>
      <c r="U298" s="117">
        <v>1</v>
      </c>
      <c r="V298" s="107">
        <v>33590</v>
      </c>
      <c r="W298" s="127">
        <f aca="true" t="shared" si="18" ref="W298:W344">U298*V298</f>
        <v>33590</v>
      </c>
      <c r="X298" s="45">
        <f t="shared" si="17"/>
        <v>37620.8</v>
      </c>
      <c r="Y298" s="48"/>
      <c r="Z298" s="50">
        <v>2016</v>
      </c>
      <c r="AA298" s="396"/>
    </row>
    <row r="299" spans="1:27" ht="51">
      <c r="A299" s="37" t="s">
        <v>1237</v>
      </c>
      <c r="B299" s="38" t="s">
        <v>32</v>
      </c>
      <c r="C299" s="77" t="s">
        <v>1238</v>
      </c>
      <c r="D299" s="77"/>
      <c r="E299" s="77"/>
      <c r="F299" s="77"/>
      <c r="G299" s="82" t="s">
        <v>251</v>
      </c>
      <c r="H299" s="104" t="s">
        <v>1239</v>
      </c>
      <c r="I299" s="48"/>
      <c r="J299" s="48"/>
      <c r="K299" s="44"/>
      <c r="L299" s="44"/>
      <c r="M299" s="48"/>
      <c r="N299" s="48"/>
      <c r="O299" s="48"/>
      <c r="P299" s="48"/>
      <c r="Q299" s="48"/>
      <c r="R299" s="3" t="s">
        <v>336</v>
      </c>
      <c r="S299" s="44"/>
      <c r="T299" s="64" t="s">
        <v>378</v>
      </c>
      <c r="U299" s="117">
        <v>1</v>
      </c>
      <c r="V299" s="107">
        <v>33254</v>
      </c>
      <c r="W299" s="127">
        <f t="shared" si="18"/>
        <v>33254</v>
      </c>
      <c r="X299" s="45">
        <f t="shared" si="17"/>
        <v>37244.48</v>
      </c>
      <c r="Y299" s="48"/>
      <c r="Z299" s="50">
        <v>2016</v>
      </c>
      <c r="AA299" s="396"/>
    </row>
    <row r="300" spans="1:27" ht="51">
      <c r="A300" s="37" t="s">
        <v>1240</v>
      </c>
      <c r="B300" s="38" t="s">
        <v>32</v>
      </c>
      <c r="C300" s="77" t="s">
        <v>1241</v>
      </c>
      <c r="D300" s="77"/>
      <c r="E300" s="77"/>
      <c r="F300" s="77"/>
      <c r="G300" s="82" t="s">
        <v>252</v>
      </c>
      <c r="H300" s="104" t="s">
        <v>265</v>
      </c>
      <c r="I300" s="48"/>
      <c r="J300" s="48"/>
      <c r="K300" s="44"/>
      <c r="L300" s="44"/>
      <c r="M300" s="48"/>
      <c r="N300" s="48"/>
      <c r="O300" s="48"/>
      <c r="P300" s="48"/>
      <c r="Q300" s="48"/>
      <c r="R300" s="3" t="s">
        <v>336</v>
      </c>
      <c r="S300" s="44"/>
      <c r="T300" s="64" t="s">
        <v>378</v>
      </c>
      <c r="U300" s="117">
        <v>1</v>
      </c>
      <c r="V300" s="107">
        <v>46984</v>
      </c>
      <c r="W300" s="127">
        <f t="shared" si="18"/>
        <v>46984</v>
      </c>
      <c r="X300" s="45">
        <f t="shared" si="17"/>
        <v>52622.08</v>
      </c>
      <c r="Y300" s="48"/>
      <c r="Z300" s="50">
        <v>2016</v>
      </c>
      <c r="AA300" s="396"/>
    </row>
    <row r="301" spans="1:27" ht="51">
      <c r="A301" s="37" t="s">
        <v>1242</v>
      </c>
      <c r="B301" s="38" t="s">
        <v>32</v>
      </c>
      <c r="C301" s="77" t="s">
        <v>1243</v>
      </c>
      <c r="D301" s="77"/>
      <c r="E301" s="77"/>
      <c r="F301" s="77"/>
      <c r="G301" s="82" t="s">
        <v>1244</v>
      </c>
      <c r="H301" s="104" t="s">
        <v>1245</v>
      </c>
      <c r="I301" s="48"/>
      <c r="J301" s="48"/>
      <c r="K301" s="44"/>
      <c r="L301" s="44"/>
      <c r="M301" s="48"/>
      <c r="N301" s="48"/>
      <c r="O301" s="48"/>
      <c r="P301" s="48"/>
      <c r="Q301" s="48"/>
      <c r="R301" s="3" t="s">
        <v>336</v>
      </c>
      <c r="S301" s="44"/>
      <c r="T301" s="64" t="s">
        <v>378</v>
      </c>
      <c r="U301" s="117">
        <v>1</v>
      </c>
      <c r="V301" s="118">
        <v>72162.94</v>
      </c>
      <c r="W301" s="127">
        <f t="shared" si="18"/>
        <v>72162.94</v>
      </c>
      <c r="X301" s="45">
        <f t="shared" si="17"/>
        <v>80822.4928</v>
      </c>
      <c r="Y301" s="48"/>
      <c r="Z301" s="50">
        <v>2016</v>
      </c>
      <c r="AA301" s="396"/>
    </row>
    <row r="302" spans="1:27" ht="51">
      <c r="A302" s="37" t="s">
        <v>1246</v>
      </c>
      <c r="B302" s="38" t="s">
        <v>32</v>
      </c>
      <c r="C302" s="77" t="s">
        <v>1247</v>
      </c>
      <c r="D302" s="77"/>
      <c r="E302" s="77"/>
      <c r="F302" s="77"/>
      <c r="G302" s="82" t="s">
        <v>1248</v>
      </c>
      <c r="H302" s="104" t="s">
        <v>1249</v>
      </c>
      <c r="I302" s="48"/>
      <c r="J302" s="48"/>
      <c r="K302" s="44"/>
      <c r="L302" s="44"/>
      <c r="M302" s="48"/>
      <c r="N302" s="48"/>
      <c r="O302" s="48"/>
      <c r="P302" s="48"/>
      <c r="Q302" s="48"/>
      <c r="R302" s="3" t="s">
        <v>336</v>
      </c>
      <c r="S302" s="44"/>
      <c r="T302" s="100" t="s">
        <v>557</v>
      </c>
      <c r="U302" s="117">
        <v>1</v>
      </c>
      <c r="V302" s="107">
        <v>167378</v>
      </c>
      <c r="W302" s="127">
        <f t="shared" si="18"/>
        <v>167378</v>
      </c>
      <c r="X302" s="45">
        <f t="shared" si="17"/>
        <v>187463.36000000002</v>
      </c>
      <c r="Y302" s="48"/>
      <c r="Z302" s="50">
        <v>2016</v>
      </c>
      <c r="AA302" s="396"/>
    </row>
    <row r="303" spans="1:27" ht="51">
      <c r="A303" s="37" t="s">
        <v>1250</v>
      </c>
      <c r="B303" s="38" t="s">
        <v>32</v>
      </c>
      <c r="C303" s="77" t="s">
        <v>1251</v>
      </c>
      <c r="D303" s="77"/>
      <c r="E303" s="77"/>
      <c r="F303" s="77"/>
      <c r="G303" s="82" t="s">
        <v>1252</v>
      </c>
      <c r="H303" s="104" t="s">
        <v>1253</v>
      </c>
      <c r="I303" s="48"/>
      <c r="J303" s="48"/>
      <c r="K303" s="44"/>
      <c r="L303" s="44"/>
      <c r="M303" s="48"/>
      <c r="N303" s="48"/>
      <c r="O303" s="48"/>
      <c r="P303" s="48"/>
      <c r="Q303" s="48"/>
      <c r="R303" s="3" t="s">
        <v>336</v>
      </c>
      <c r="S303" s="44"/>
      <c r="T303" s="64" t="s">
        <v>378</v>
      </c>
      <c r="U303" s="117">
        <v>1</v>
      </c>
      <c r="V303" s="107">
        <v>285552</v>
      </c>
      <c r="W303" s="127">
        <f t="shared" si="18"/>
        <v>285552</v>
      </c>
      <c r="X303" s="45">
        <f t="shared" si="17"/>
        <v>319818.24000000005</v>
      </c>
      <c r="Y303" s="48"/>
      <c r="Z303" s="50">
        <v>2016</v>
      </c>
      <c r="AA303" s="396"/>
    </row>
    <row r="304" spans="1:27" ht="51">
      <c r="A304" s="37" t="s">
        <v>1254</v>
      </c>
      <c r="B304" s="38" t="s">
        <v>32</v>
      </c>
      <c r="C304" s="77" t="s">
        <v>1255</v>
      </c>
      <c r="D304" s="77"/>
      <c r="E304" s="77"/>
      <c r="F304" s="77"/>
      <c r="G304" s="82" t="s">
        <v>1256</v>
      </c>
      <c r="H304" s="104" t="s">
        <v>1257</v>
      </c>
      <c r="I304" s="48"/>
      <c r="J304" s="48"/>
      <c r="K304" s="44"/>
      <c r="L304" s="44"/>
      <c r="M304" s="48"/>
      <c r="N304" s="48"/>
      <c r="O304" s="48"/>
      <c r="P304" s="48"/>
      <c r="Q304" s="48"/>
      <c r="R304" s="3" t="s">
        <v>336</v>
      </c>
      <c r="S304" s="44"/>
      <c r="T304" s="100" t="s">
        <v>557</v>
      </c>
      <c r="U304" s="117">
        <v>20</v>
      </c>
      <c r="V304" s="107">
        <v>4155</v>
      </c>
      <c r="W304" s="127">
        <f t="shared" si="18"/>
        <v>83100</v>
      </c>
      <c r="X304" s="45">
        <f t="shared" si="17"/>
        <v>93072.00000000001</v>
      </c>
      <c r="Y304" s="48"/>
      <c r="Z304" s="50">
        <v>2016</v>
      </c>
      <c r="AA304" s="396"/>
    </row>
    <row r="305" spans="1:27" ht="51">
      <c r="A305" s="37" t="s">
        <v>1258</v>
      </c>
      <c r="B305" s="38" t="s">
        <v>32</v>
      </c>
      <c r="C305" s="77" t="s">
        <v>1259</v>
      </c>
      <c r="D305" s="77"/>
      <c r="E305" s="77"/>
      <c r="F305" s="77"/>
      <c r="G305" s="82" t="s">
        <v>1260</v>
      </c>
      <c r="H305" s="104" t="s">
        <v>1261</v>
      </c>
      <c r="I305" s="48"/>
      <c r="J305" s="48"/>
      <c r="K305" s="44"/>
      <c r="L305" s="44"/>
      <c r="M305" s="48"/>
      <c r="N305" s="48"/>
      <c r="O305" s="48"/>
      <c r="P305" s="48"/>
      <c r="Q305" s="48"/>
      <c r="R305" s="3" t="s">
        <v>336</v>
      </c>
      <c r="S305" s="44"/>
      <c r="T305" s="100" t="s">
        <v>557</v>
      </c>
      <c r="U305" s="117">
        <v>20</v>
      </c>
      <c r="V305" s="107">
        <v>1475</v>
      </c>
      <c r="W305" s="127">
        <f t="shared" si="18"/>
        <v>29500</v>
      </c>
      <c r="X305" s="45">
        <f t="shared" si="17"/>
        <v>33040</v>
      </c>
      <c r="Y305" s="48"/>
      <c r="Z305" s="50">
        <v>2016</v>
      </c>
      <c r="AA305" s="396"/>
    </row>
    <row r="306" spans="1:27" ht="51">
      <c r="A306" s="37" t="s">
        <v>1262</v>
      </c>
      <c r="B306" s="38" t="s">
        <v>32</v>
      </c>
      <c r="C306" s="77" t="s">
        <v>1263</v>
      </c>
      <c r="D306" s="77"/>
      <c r="E306" s="77"/>
      <c r="F306" s="77"/>
      <c r="G306" s="82" t="s">
        <v>1264</v>
      </c>
      <c r="H306" s="104" t="s">
        <v>1265</v>
      </c>
      <c r="I306" s="48"/>
      <c r="J306" s="48"/>
      <c r="K306" s="44"/>
      <c r="L306" s="44"/>
      <c r="M306" s="48"/>
      <c r="N306" s="48"/>
      <c r="O306" s="48"/>
      <c r="P306" s="48"/>
      <c r="Q306" s="48"/>
      <c r="R306" s="3" t="s">
        <v>336</v>
      </c>
      <c r="S306" s="44"/>
      <c r="T306" s="100" t="s">
        <v>557</v>
      </c>
      <c r="U306" s="117">
        <v>2</v>
      </c>
      <c r="V306" s="107">
        <v>1534</v>
      </c>
      <c r="W306" s="127">
        <f t="shared" si="18"/>
        <v>3068</v>
      </c>
      <c r="X306" s="45">
        <f t="shared" si="17"/>
        <v>3436.1600000000003</v>
      </c>
      <c r="Y306" s="48"/>
      <c r="Z306" s="50">
        <v>2016</v>
      </c>
      <c r="AA306" s="396"/>
    </row>
    <row r="307" spans="1:27" ht="51">
      <c r="A307" s="37" t="s">
        <v>1266</v>
      </c>
      <c r="B307" s="38" t="s">
        <v>32</v>
      </c>
      <c r="C307" s="77" t="s">
        <v>1267</v>
      </c>
      <c r="D307" s="77"/>
      <c r="E307" s="77"/>
      <c r="F307" s="77"/>
      <c r="G307" s="82" t="s">
        <v>1268</v>
      </c>
      <c r="H307" s="104" t="s">
        <v>1269</v>
      </c>
      <c r="I307" s="48"/>
      <c r="J307" s="48"/>
      <c r="K307" s="44"/>
      <c r="L307" s="44"/>
      <c r="M307" s="48"/>
      <c r="N307" s="48"/>
      <c r="O307" s="48"/>
      <c r="P307" s="48"/>
      <c r="Q307" s="48"/>
      <c r="R307" s="3" t="s">
        <v>336</v>
      </c>
      <c r="S307" s="44"/>
      <c r="T307" s="100" t="s">
        <v>557</v>
      </c>
      <c r="U307" s="117">
        <v>2</v>
      </c>
      <c r="V307" s="107">
        <v>4149</v>
      </c>
      <c r="W307" s="127">
        <f t="shared" si="18"/>
        <v>8298</v>
      </c>
      <c r="X307" s="45">
        <f t="shared" si="17"/>
        <v>9293.76</v>
      </c>
      <c r="Y307" s="48"/>
      <c r="Z307" s="50">
        <v>2016</v>
      </c>
      <c r="AA307" s="396"/>
    </row>
    <row r="308" spans="1:27" ht="51">
      <c r="A308" s="37" t="s">
        <v>1270</v>
      </c>
      <c r="B308" s="38" t="s">
        <v>32</v>
      </c>
      <c r="C308" s="77" t="s">
        <v>1267</v>
      </c>
      <c r="D308" s="77"/>
      <c r="E308" s="77"/>
      <c r="F308" s="77"/>
      <c r="G308" s="82" t="s">
        <v>1271</v>
      </c>
      <c r="H308" s="104" t="s">
        <v>1272</v>
      </c>
      <c r="I308" s="48"/>
      <c r="J308" s="48"/>
      <c r="K308" s="44"/>
      <c r="L308" s="44"/>
      <c r="M308" s="48"/>
      <c r="N308" s="48"/>
      <c r="O308" s="48"/>
      <c r="P308" s="48"/>
      <c r="Q308" s="48"/>
      <c r="R308" s="3" t="s">
        <v>336</v>
      </c>
      <c r="S308" s="44"/>
      <c r="T308" s="100" t="s">
        <v>557</v>
      </c>
      <c r="U308" s="117">
        <v>2</v>
      </c>
      <c r="V308" s="107">
        <v>3139</v>
      </c>
      <c r="W308" s="127">
        <f t="shared" si="18"/>
        <v>6278</v>
      </c>
      <c r="X308" s="45">
        <f t="shared" si="17"/>
        <v>7031.360000000001</v>
      </c>
      <c r="Y308" s="48"/>
      <c r="Z308" s="50">
        <v>2016</v>
      </c>
      <c r="AA308" s="396"/>
    </row>
    <row r="309" spans="1:27" ht="51">
      <c r="A309" s="37" t="s">
        <v>1273</v>
      </c>
      <c r="B309" s="38" t="s">
        <v>32</v>
      </c>
      <c r="C309" s="77" t="s">
        <v>1274</v>
      </c>
      <c r="D309" s="77"/>
      <c r="E309" s="77"/>
      <c r="F309" s="77"/>
      <c r="G309" s="82" t="s">
        <v>253</v>
      </c>
      <c r="H309" s="104" t="s">
        <v>1275</v>
      </c>
      <c r="I309" s="48"/>
      <c r="J309" s="48"/>
      <c r="K309" s="44"/>
      <c r="L309" s="44"/>
      <c r="M309" s="48"/>
      <c r="N309" s="48"/>
      <c r="O309" s="48"/>
      <c r="P309" s="48"/>
      <c r="Q309" s="48"/>
      <c r="R309" s="3" t="s">
        <v>336</v>
      </c>
      <c r="S309" s="44"/>
      <c r="T309" s="100" t="s">
        <v>557</v>
      </c>
      <c r="U309" s="117">
        <v>2</v>
      </c>
      <c r="V309" s="107">
        <v>1132</v>
      </c>
      <c r="W309" s="127">
        <f t="shared" si="18"/>
        <v>2264</v>
      </c>
      <c r="X309" s="45">
        <f t="shared" si="17"/>
        <v>2535.6800000000003</v>
      </c>
      <c r="Y309" s="48"/>
      <c r="Z309" s="50">
        <v>2016</v>
      </c>
      <c r="AA309" s="396"/>
    </row>
    <row r="310" spans="1:27" ht="51">
      <c r="A310" s="37" t="s">
        <v>1276</v>
      </c>
      <c r="B310" s="38" t="s">
        <v>32</v>
      </c>
      <c r="C310" s="77" t="s">
        <v>1243</v>
      </c>
      <c r="D310" s="77"/>
      <c r="E310" s="77"/>
      <c r="F310" s="77"/>
      <c r="G310" s="82" t="s">
        <v>1277</v>
      </c>
      <c r="H310" s="104" t="s">
        <v>1278</v>
      </c>
      <c r="I310" s="48"/>
      <c r="J310" s="48"/>
      <c r="K310" s="44"/>
      <c r="L310" s="44"/>
      <c r="M310" s="48"/>
      <c r="N310" s="48"/>
      <c r="O310" s="48"/>
      <c r="P310" s="48"/>
      <c r="Q310" s="48"/>
      <c r="R310" s="3" t="s">
        <v>336</v>
      </c>
      <c r="S310" s="44"/>
      <c r="T310" s="100" t="s">
        <v>557</v>
      </c>
      <c r="U310" s="117">
        <v>1</v>
      </c>
      <c r="V310" s="107">
        <v>4136</v>
      </c>
      <c r="W310" s="127">
        <f t="shared" si="18"/>
        <v>4136</v>
      </c>
      <c r="X310" s="45">
        <f t="shared" si="17"/>
        <v>4632.320000000001</v>
      </c>
      <c r="Y310" s="48"/>
      <c r="Z310" s="50">
        <v>2016</v>
      </c>
      <c r="AA310" s="396"/>
    </row>
    <row r="311" spans="1:27" ht="51">
      <c r="A311" s="37" t="s">
        <v>1279</v>
      </c>
      <c r="B311" s="38" t="s">
        <v>32</v>
      </c>
      <c r="C311" s="77" t="s">
        <v>1280</v>
      </c>
      <c r="D311" s="77"/>
      <c r="E311" s="77"/>
      <c r="F311" s="77"/>
      <c r="G311" s="82" t="s">
        <v>1281</v>
      </c>
      <c r="H311" s="104" t="s">
        <v>1282</v>
      </c>
      <c r="I311" s="48"/>
      <c r="J311" s="48"/>
      <c r="K311" s="44"/>
      <c r="L311" s="44"/>
      <c r="M311" s="48"/>
      <c r="N311" s="48"/>
      <c r="O311" s="48"/>
      <c r="P311" s="48"/>
      <c r="Q311" s="48"/>
      <c r="R311" s="3" t="s">
        <v>336</v>
      </c>
      <c r="S311" s="44"/>
      <c r="T311" s="100" t="s">
        <v>557</v>
      </c>
      <c r="U311" s="117">
        <v>2</v>
      </c>
      <c r="V311" s="107">
        <v>98571</v>
      </c>
      <c r="W311" s="127">
        <f t="shared" si="18"/>
        <v>197142</v>
      </c>
      <c r="X311" s="45">
        <f t="shared" si="17"/>
        <v>220799.04</v>
      </c>
      <c r="Y311" s="48"/>
      <c r="Z311" s="50">
        <v>2016</v>
      </c>
      <c r="AA311" s="396"/>
    </row>
    <row r="312" spans="1:27" ht="51">
      <c r="A312" s="37" t="s">
        <v>1283</v>
      </c>
      <c r="B312" s="38" t="s">
        <v>32</v>
      </c>
      <c r="C312" s="77" t="s">
        <v>869</v>
      </c>
      <c r="D312" s="77"/>
      <c r="E312" s="77"/>
      <c r="F312" s="77"/>
      <c r="G312" s="82" t="s">
        <v>1284</v>
      </c>
      <c r="H312" s="104" t="s">
        <v>1285</v>
      </c>
      <c r="I312" s="48"/>
      <c r="J312" s="48"/>
      <c r="K312" s="44"/>
      <c r="L312" s="44"/>
      <c r="M312" s="48"/>
      <c r="N312" s="48"/>
      <c r="O312" s="48"/>
      <c r="P312" s="48"/>
      <c r="Q312" s="48"/>
      <c r="R312" s="3" t="s">
        <v>336</v>
      </c>
      <c r="S312" s="44"/>
      <c r="T312" s="64" t="s">
        <v>378</v>
      </c>
      <c r="U312" s="117">
        <v>2</v>
      </c>
      <c r="V312" s="107">
        <v>5049</v>
      </c>
      <c r="W312" s="127">
        <f t="shared" si="18"/>
        <v>10098</v>
      </c>
      <c r="X312" s="45">
        <f t="shared" si="17"/>
        <v>11309.76</v>
      </c>
      <c r="Y312" s="48"/>
      <c r="Z312" s="50">
        <v>2016</v>
      </c>
      <c r="AA312" s="396"/>
    </row>
    <row r="313" spans="1:27" ht="51">
      <c r="A313" s="37" t="s">
        <v>1286</v>
      </c>
      <c r="B313" s="38" t="s">
        <v>32</v>
      </c>
      <c r="C313" s="77" t="s">
        <v>1280</v>
      </c>
      <c r="D313" s="77"/>
      <c r="E313" s="77"/>
      <c r="F313" s="77"/>
      <c r="G313" s="82" t="s">
        <v>1287</v>
      </c>
      <c r="H313" s="104" t="s">
        <v>1288</v>
      </c>
      <c r="I313" s="48"/>
      <c r="J313" s="48"/>
      <c r="K313" s="44"/>
      <c r="L313" s="44"/>
      <c r="M313" s="48"/>
      <c r="N313" s="48"/>
      <c r="O313" s="48"/>
      <c r="P313" s="48"/>
      <c r="Q313" s="48"/>
      <c r="R313" s="3" t="s">
        <v>336</v>
      </c>
      <c r="S313" s="44"/>
      <c r="T313" s="100" t="s">
        <v>557</v>
      </c>
      <c r="U313" s="117">
        <v>2</v>
      </c>
      <c r="V313" s="107">
        <v>11471</v>
      </c>
      <c r="W313" s="127">
        <f t="shared" si="18"/>
        <v>22942</v>
      </c>
      <c r="X313" s="45">
        <f t="shared" si="17"/>
        <v>25695.04</v>
      </c>
      <c r="Y313" s="48"/>
      <c r="Z313" s="50">
        <v>2016</v>
      </c>
      <c r="AA313" s="396"/>
    </row>
    <row r="314" spans="1:27" ht="51">
      <c r="A314" s="37" t="s">
        <v>1289</v>
      </c>
      <c r="B314" s="38" t="s">
        <v>32</v>
      </c>
      <c r="C314" s="77" t="s">
        <v>1280</v>
      </c>
      <c r="D314" s="77"/>
      <c r="E314" s="77"/>
      <c r="F314" s="77"/>
      <c r="G314" s="82" t="s">
        <v>1290</v>
      </c>
      <c r="H314" s="104" t="s">
        <v>1291</v>
      </c>
      <c r="I314" s="48"/>
      <c r="J314" s="48"/>
      <c r="K314" s="44"/>
      <c r="L314" s="44"/>
      <c r="M314" s="48"/>
      <c r="N314" s="48"/>
      <c r="O314" s="48"/>
      <c r="P314" s="48"/>
      <c r="Q314" s="48"/>
      <c r="R314" s="3" t="s">
        <v>336</v>
      </c>
      <c r="S314" s="44"/>
      <c r="T314" s="64" t="s">
        <v>378</v>
      </c>
      <c r="U314" s="117">
        <v>2</v>
      </c>
      <c r="V314" s="107">
        <v>5612</v>
      </c>
      <c r="W314" s="127">
        <f t="shared" si="18"/>
        <v>11224</v>
      </c>
      <c r="X314" s="45">
        <f t="shared" si="17"/>
        <v>12570.880000000001</v>
      </c>
      <c r="Y314" s="48"/>
      <c r="Z314" s="50">
        <v>2016</v>
      </c>
      <c r="AA314" s="396"/>
    </row>
    <row r="315" spans="1:27" ht="51">
      <c r="A315" s="37" t="s">
        <v>1292</v>
      </c>
      <c r="B315" s="38" t="s">
        <v>32</v>
      </c>
      <c r="C315" s="77" t="s">
        <v>1293</v>
      </c>
      <c r="D315" s="77"/>
      <c r="E315" s="77"/>
      <c r="F315" s="77"/>
      <c r="G315" s="82" t="s">
        <v>1294</v>
      </c>
      <c r="H315" s="104" t="s">
        <v>1295</v>
      </c>
      <c r="I315" s="48"/>
      <c r="J315" s="48"/>
      <c r="K315" s="44"/>
      <c r="L315" s="44"/>
      <c r="M315" s="48"/>
      <c r="N315" s="48"/>
      <c r="O315" s="48"/>
      <c r="P315" s="48"/>
      <c r="Q315" s="48"/>
      <c r="R315" s="3" t="s">
        <v>336</v>
      </c>
      <c r="S315" s="44"/>
      <c r="T315" s="64" t="s">
        <v>378</v>
      </c>
      <c r="U315" s="117">
        <v>2</v>
      </c>
      <c r="V315" s="118">
        <v>2351.86</v>
      </c>
      <c r="W315" s="127">
        <f t="shared" si="18"/>
        <v>4703.72</v>
      </c>
      <c r="X315" s="45">
        <f t="shared" si="17"/>
        <v>5268.166400000001</v>
      </c>
      <c r="Y315" s="48"/>
      <c r="Z315" s="50">
        <v>2016</v>
      </c>
      <c r="AA315" s="396"/>
    </row>
    <row r="316" spans="1:27" ht="51">
      <c r="A316" s="37" t="s">
        <v>1296</v>
      </c>
      <c r="B316" s="38" t="s">
        <v>32</v>
      </c>
      <c r="C316" s="77" t="s">
        <v>1297</v>
      </c>
      <c r="D316" s="77"/>
      <c r="E316" s="77"/>
      <c r="F316" s="77"/>
      <c r="G316" s="82" t="s">
        <v>1298</v>
      </c>
      <c r="H316" s="104" t="s">
        <v>1299</v>
      </c>
      <c r="I316" s="48"/>
      <c r="J316" s="48"/>
      <c r="K316" s="44"/>
      <c r="L316" s="44"/>
      <c r="M316" s="48"/>
      <c r="N316" s="48"/>
      <c r="O316" s="48"/>
      <c r="P316" s="48"/>
      <c r="Q316" s="48"/>
      <c r="R316" s="3" t="s">
        <v>336</v>
      </c>
      <c r="S316" s="44"/>
      <c r="T316" s="64" t="s">
        <v>378</v>
      </c>
      <c r="U316" s="117">
        <v>2</v>
      </c>
      <c r="V316" s="118">
        <v>3067.69</v>
      </c>
      <c r="W316" s="127">
        <f t="shared" si="18"/>
        <v>6135.38</v>
      </c>
      <c r="X316" s="45">
        <f t="shared" si="17"/>
        <v>6871.625600000001</v>
      </c>
      <c r="Y316" s="48"/>
      <c r="Z316" s="50">
        <v>2016</v>
      </c>
      <c r="AA316" s="396"/>
    </row>
    <row r="317" spans="1:27" ht="51">
      <c r="A317" s="37" t="s">
        <v>1300</v>
      </c>
      <c r="B317" s="38" t="s">
        <v>32</v>
      </c>
      <c r="C317" s="77" t="s">
        <v>1297</v>
      </c>
      <c r="D317" s="77"/>
      <c r="E317" s="77"/>
      <c r="F317" s="77"/>
      <c r="G317" s="82" t="s">
        <v>1301</v>
      </c>
      <c r="H317" s="104" t="s">
        <v>1302</v>
      </c>
      <c r="I317" s="48"/>
      <c r="J317" s="48"/>
      <c r="K317" s="44"/>
      <c r="L317" s="44"/>
      <c r="M317" s="48"/>
      <c r="N317" s="48"/>
      <c r="O317" s="48"/>
      <c r="P317" s="48"/>
      <c r="Q317" s="48"/>
      <c r="R317" s="3" t="s">
        <v>336</v>
      </c>
      <c r="S317" s="44"/>
      <c r="T317" s="64" t="s">
        <v>378</v>
      </c>
      <c r="U317" s="117">
        <v>2</v>
      </c>
      <c r="V317" s="118">
        <v>2351.86</v>
      </c>
      <c r="W317" s="127">
        <f t="shared" si="18"/>
        <v>4703.72</v>
      </c>
      <c r="X317" s="45">
        <f t="shared" si="17"/>
        <v>5268.166400000001</v>
      </c>
      <c r="Y317" s="48"/>
      <c r="Z317" s="50">
        <v>2016</v>
      </c>
      <c r="AA317" s="396"/>
    </row>
    <row r="318" spans="1:27" ht="51">
      <c r="A318" s="37" t="s">
        <v>1303</v>
      </c>
      <c r="B318" s="38" t="s">
        <v>32</v>
      </c>
      <c r="C318" s="77" t="s">
        <v>1280</v>
      </c>
      <c r="D318" s="77"/>
      <c r="E318" s="77"/>
      <c r="F318" s="77"/>
      <c r="G318" s="82" t="s">
        <v>1304</v>
      </c>
      <c r="H318" s="104" t="s">
        <v>1305</v>
      </c>
      <c r="I318" s="48"/>
      <c r="J318" s="48"/>
      <c r="K318" s="44"/>
      <c r="L318" s="44"/>
      <c r="M318" s="48"/>
      <c r="N318" s="48"/>
      <c r="O318" s="48"/>
      <c r="P318" s="48"/>
      <c r="Q318" s="48"/>
      <c r="R318" s="3" t="s">
        <v>336</v>
      </c>
      <c r="S318" s="44"/>
      <c r="T318" s="64" t="s">
        <v>378</v>
      </c>
      <c r="U318" s="117">
        <v>2</v>
      </c>
      <c r="V318" s="118">
        <v>7972.570000000001</v>
      </c>
      <c r="W318" s="127">
        <f t="shared" si="18"/>
        <v>15945.140000000001</v>
      </c>
      <c r="X318" s="45">
        <f t="shared" si="17"/>
        <v>17858.556800000002</v>
      </c>
      <c r="Y318" s="48"/>
      <c r="Z318" s="50">
        <v>2016</v>
      </c>
      <c r="AA318" s="396"/>
    </row>
    <row r="319" spans="1:27" ht="51">
      <c r="A319" s="37" t="s">
        <v>1306</v>
      </c>
      <c r="B319" s="38" t="s">
        <v>32</v>
      </c>
      <c r="C319" s="77" t="s">
        <v>1307</v>
      </c>
      <c r="D319" s="77"/>
      <c r="E319" s="77"/>
      <c r="F319" s="77"/>
      <c r="G319" s="82" t="s">
        <v>1308</v>
      </c>
      <c r="H319" s="104" t="s">
        <v>1309</v>
      </c>
      <c r="I319" s="48"/>
      <c r="J319" s="48"/>
      <c r="K319" s="44"/>
      <c r="L319" s="44"/>
      <c r="M319" s="48"/>
      <c r="N319" s="48"/>
      <c r="O319" s="48"/>
      <c r="P319" s="48"/>
      <c r="Q319" s="48"/>
      <c r="R319" s="3" t="s">
        <v>336</v>
      </c>
      <c r="S319" s="44"/>
      <c r="T319" s="64" t="s">
        <v>378</v>
      </c>
      <c r="U319" s="117">
        <v>2</v>
      </c>
      <c r="V319" s="118">
        <v>7396.910000000001</v>
      </c>
      <c r="W319" s="127">
        <f t="shared" si="18"/>
        <v>14793.820000000002</v>
      </c>
      <c r="X319" s="45">
        <f t="shared" si="17"/>
        <v>16569.078400000002</v>
      </c>
      <c r="Y319" s="48"/>
      <c r="Z319" s="50">
        <v>2016</v>
      </c>
      <c r="AA319" s="396"/>
    </row>
    <row r="320" spans="1:27" ht="51">
      <c r="A320" s="37" t="s">
        <v>1310</v>
      </c>
      <c r="B320" s="38" t="s">
        <v>32</v>
      </c>
      <c r="C320" s="77" t="s">
        <v>1311</v>
      </c>
      <c r="D320" s="77"/>
      <c r="E320" s="77"/>
      <c r="F320" s="77"/>
      <c r="G320" s="82" t="s">
        <v>254</v>
      </c>
      <c r="H320" s="104" t="s">
        <v>266</v>
      </c>
      <c r="I320" s="48"/>
      <c r="J320" s="48"/>
      <c r="K320" s="44"/>
      <c r="L320" s="44"/>
      <c r="M320" s="48"/>
      <c r="N320" s="48"/>
      <c r="O320" s="48"/>
      <c r="P320" s="48"/>
      <c r="Q320" s="48"/>
      <c r="R320" s="3" t="s">
        <v>336</v>
      </c>
      <c r="S320" s="44"/>
      <c r="T320" s="64" t="s">
        <v>378</v>
      </c>
      <c r="U320" s="117">
        <v>1</v>
      </c>
      <c r="V320" s="118">
        <v>5826.150000000001</v>
      </c>
      <c r="W320" s="127">
        <f t="shared" si="18"/>
        <v>5826.150000000001</v>
      </c>
      <c r="X320" s="45">
        <f t="shared" si="17"/>
        <v>6525.288000000001</v>
      </c>
      <c r="Y320" s="48"/>
      <c r="Z320" s="50">
        <v>2016</v>
      </c>
      <c r="AA320" s="396"/>
    </row>
    <row r="321" spans="1:27" ht="51">
      <c r="A321" s="37" t="s">
        <v>1312</v>
      </c>
      <c r="B321" s="38" t="s">
        <v>32</v>
      </c>
      <c r="C321" s="77" t="s">
        <v>1313</v>
      </c>
      <c r="D321" s="77"/>
      <c r="E321" s="77"/>
      <c r="F321" s="77"/>
      <c r="G321" s="82" t="s">
        <v>1314</v>
      </c>
      <c r="H321" s="104" t="s">
        <v>1315</v>
      </c>
      <c r="I321" s="48"/>
      <c r="J321" s="48"/>
      <c r="K321" s="44"/>
      <c r="L321" s="44"/>
      <c r="M321" s="48"/>
      <c r="N321" s="48"/>
      <c r="O321" s="48"/>
      <c r="P321" s="48"/>
      <c r="Q321" s="48"/>
      <c r="R321" s="3" t="s">
        <v>336</v>
      </c>
      <c r="S321" s="44"/>
      <c r="T321" s="64" t="s">
        <v>378</v>
      </c>
      <c r="U321" s="117">
        <v>1</v>
      </c>
      <c r="V321" s="107">
        <v>4097</v>
      </c>
      <c r="W321" s="127">
        <f t="shared" si="18"/>
        <v>4097</v>
      </c>
      <c r="X321" s="45">
        <f t="shared" si="17"/>
        <v>4588.64</v>
      </c>
      <c r="Y321" s="48"/>
      <c r="Z321" s="50">
        <v>2016</v>
      </c>
      <c r="AA321" s="396"/>
    </row>
    <row r="322" spans="1:27" ht="51">
      <c r="A322" s="37" t="s">
        <v>1316</v>
      </c>
      <c r="B322" s="38" t="s">
        <v>32</v>
      </c>
      <c r="C322" s="77" t="s">
        <v>1311</v>
      </c>
      <c r="D322" s="77"/>
      <c r="E322" s="77"/>
      <c r="F322" s="77"/>
      <c r="G322" s="82" t="s">
        <v>1317</v>
      </c>
      <c r="H322" s="104" t="s">
        <v>1318</v>
      </c>
      <c r="I322" s="48"/>
      <c r="J322" s="48"/>
      <c r="K322" s="44"/>
      <c r="L322" s="44"/>
      <c r="M322" s="48"/>
      <c r="N322" s="48"/>
      <c r="O322" s="48"/>
      <c r="P322" s="48"/>
      <c r="Q322" s="48"/>
      <c r="R322" s="3" t="s">
        <v>336</v>
      </c>
      <c r="S322" s="44"/>
      <c r="T322" s="64" t="s">
        <v>378</v>
      </c>
      <c r="U322" s="117">
        <v>1</v>
      </c>
      <c r="V322" s="107">
        <v>5470</v>
      </c>
      <c r="W322" s="127">
        <f t="shared" si="18"/>
        <v>5470</v>
      </c>
      <c r="X322" s="45">
        <f t="shared" si="17"/>
        <v>6126.400000000001</v>
      </c>
      <c r="Y322" s="48"/>
      <c r="Z322" s="50">
        <v>2016</v>
      </c>
      <c r="AA322" s="396"/>
    </row>
    <row r="323" spans="1:27" ht="51">
      <c r="A323" s="37" t="s">
        <v>1319</v>
      </c>
      <c r="B323" s="38" t="s">
        <v>32</v>
      </c>
      <c r="C323" s="77" t="s">
        <v>1320</v>
      </c>
      <c r="D323" s="77"/>
      <c r="E323" s="77"/>
      <c r="F323" s="77"/>
      <c r="G323" s="82" t="s">
        <v>1321</v>
      </c>
      <c r="H323" s="104" t="s">
        <v>1322</v>
      </c>
      <c r="I323" s="48"/>
      <c r="J323" s="48"/>
      <c r="K323" s="44"/>
      <c r="L323" s="44"/>
      <c r="M323" s="48"/>
      <c r="N323" s="48"/>
      <c r="O323" s="48"/>
      <c r="P323" s="48"/>
      <c r="Q323" s="48"/>
      <c r="R323" s="3" t="s">
        <v>336</v>
      </c>
      <c r="S323" s="44"/>
      <c r="T323" s="64" t="s">
        <v>378</v>
      </c>
      <c r="U323" s="117">
        <v>2</v>
      </c>
      <c r="V323" s="107">
        <v>2699</v>
      </c>
      <c r="W323" s="127">
        <f t="shared" si="18"/>
        <v>5398</v>
      </c>
      <c r="X323" s="45">
        <f t="shared" si="17"/>
        <v>6045.76</v>
      </c>
      <c r="Y323" s="48"/>
      <c r="Z323" s="50">
        <v>2016</v>
      </c>
      <c r="AA323" s="396"/>
    </row>
    <row r="324" spans="1:27" ht="51">
      <c r="A324" s="37" t="s">
        <v>1323</v>
      </c>
      <c r="B324" s="38" t="s">
        <v>32</v>
      </c>
      <c r="C324" s="77" t="s">
        <v>869</v>
      </c>
      <c r="D324" s="77"/>
      <c r="E324" s="77"/>
      <c r="F324" s="77"/>
      <c r="G324" s="82" t="s">
        <v>1324</v>
      </c>
      <c r="H324" s="104" t="s">
        <v>1325</v>
      </c>
      <c r="I324" s="48"/>
      <c r="J324" s="48"/>
      <c r="K324" s="44"/>
      <c r="L324" s="44"/>
      <c r="M324" s="48"/>
      <c r="N324" s="48"/>
      <c r="O324" s="48"/>
      <c r="P324" s="48"/>
      <c r="Q324" s="48"/>
      <c r="R324" s="3" t="s">
        <v>336</v>
      </c>
      <c r="S324" s="44"/>
      <c r="T324" s="64" t="s">
        <v>378</v>
      </c>
      <c r="U324" s="117">
        <v>1</v>
      </c>
      <c r="V324" s="107">
        <v>990</v>
      </c>
      <c r="W324" s="127">
        <f t="shared" si="18"/>
        <v>990</v>
      </c>
      <c r="X324" s="45">
        <f t="shared" si="17"/>
        <v>1108.8000000000002</v>
      </c>
      <c r="Y324" s="48"/>
      <c r="Z324" s="50">
        <v>2016</v>
      </c>
      <c r="AA324" s="396"/>
    </row>
    <row r="325" spans="1:27" ht="51">
      <c r="A325" s="37" t="s">
        <v>1326</v>
      </c>
      <c r="B325" s="38" t="s">
        <v>32</v>
      </c>
      <c r="C325" s="77" t="s">
        <v>869</v>
      </c>
      <c r="D325" s="77"/>
      <c r="E325" s="77"/>
      <c r="F325" s="77"/>
      <c r="G325" s="82" t="s">
        <v>1327</v>
      </c>
      <c r="H325" s="104" t="s">
        <v>1328</v>
      </c>
      <c r="I325" s="48"/>
      <c r="J325" s="48"/>
      <c r="K325" s="44"/>
      <c r="L325" s="44"/>
      <c r="M325" s="48"/>
      <c r="N325" s="48"/>
      <c r="O325" s="48"/>
      <c r="P325" s="48"/>
      <c r="Q325" s="48"/>
      <c r="R325" s="3" t="s">
        <v>336</v>
      </c>
      <c r="S325" s="44"/>
      <c r="T325" s="64" t="s">
        <v>378</v>
      </c>
      <c r="U325" s="117">
        <v>1</v>
      </c>
      <c r="V325" s="107">
        <v>10972</v>
      </c>
      <c r="W325" s="127">
        <f t="shared" si="18"/>
        <v>10972</v>
      </c>
      <c r="X325" s="45">
        <f t="shared" si="17"/>
        <v>12288.640000000001</v>
      </c>
      <c r="Y325" s="48"/>
      <c r="Z325" s="50">
        <v>2016</v>
      </c>
      <c r="AA325" s="396"/>
    </row>
    <row r="326" spans="1:27" ht="51">
      <c r="A326" s="37" t="s">
        <v>1329</v>
      </c>
      <c r="B326" s="38" t="s">
        <v>32</v>
      </c>
      <c r="C326" s="77" t="s">
        <v>1330</v>
      </c>
      <c r="D326" s="77"/>
      <c r="E326" s="77"/>
      <c r="F326" s="77"/>
      <c r="G326" s="82" t="s">
        <v>1331</v>
      </c>
      <c r="H326" s="104" t="s">
        <v>1332</v>
      </c>
      <c r="I326" s="48"/>
      <c r="J326" s="48"/>
      <c r="K326" s="44"/>
      <c r="L326" s="44"/>
      <c r="M326" s="48"/>
      <c r="N326" s="48"/>
      <c r="O326" s="48"/>
      <c r="P326" s="48"/>
      <c r="Q326" s="48"/>
      <c r="R326" s="3" t="s">
        <v>336</v>
      </c>
      <c r="S326" s="44"/>
      <c r="T326" s="64" t="s">
        <v>378</v>
      </c>
      <c r="U326" s="117">
        <v>1</v>
      </c>
      <c r="V326" s="107">
        <v>9813</v>
      </c>
      <c r="W326" s="127">
        <f t="shared" si="18"/>
        <v>9813</v>
      </c>
      <c r="X326" s="45">
        <f t="shared" si="17"/>
        <v>10990.560000000001</v>
      </c>
      <c r="Y326" s="48"/>
      <c r="Z326" s="50">
        <v>2016</v>
      </c>
      <c r="AA326" s="396"/>
    </row>
    <row r="327" spans="1:27" ht="51">
      <c r="A327" s="37" t="s">
        <v>1333</v>
      </c>
      <c r="B327" s="38" t="s">
        <v>32</v>
      </c>
      <c r="C327" s="77" t="s">
        <v>1334</v>
      </c>
      <c r="D327" s="77"/>
      <c r="E327" s="77"/>
      <c r="F327" s="77"/>
      <c r="G327" s="82" t="s">
        <v>255</v>
      </c>
      <c r="H327" s="104" t="s">
        <v>1335</v>
      </c>
      <c r="I327" s="48"/>
      <c r="J327" s="48"/>
      <c r="K327" s="44"/>
      <c r="L327" s="44"/>
      <c r="M327" s="48"/>
      <c r="N327" s="48"/>
      <c r="O327" s="48"/>
      <c r="P327" s="48"/>
      <c r="Q327" s="48"/>
      <c r="R327" s="3" t="s">
        <v>336</v>
      </c>
      <c r="S327" s="44"/>
      <c r="T327" s="64" t="s">
        <v>378</v>
      </c>
      <c r="U327" s="117">
        <v>1</v>
      </c>
      <c r="V327" s="118">
        <v>5300</v>
      </c>
      <c r="W327" s="127">
        <f t="shared" si="18"/>
        <v>5300</v>
      </c>
      <c r="X327" s="45">
        <f t="shared" si="17"/>
        <v>5936.000000000001</v>
      </c>
      <c r="Y327" s="48"/>
      <c r="Z327" s="50">
        <v>2016</v>
      </c>
      <c r="AA327" s="396"/>
    </row>
    <row r="328" spans="1:27" ht="51">
      <c r="A328" s="37" t="s">
        <v>1336</v>
      </c>
      <c r="B328" s="38" t="s">
        <v>32</v>
      </c>
      <c r="C328" s="77" t="s">
        <v>1337</v>
      </c>
      <c r="D328" s="77"/>
      <c r="E328" s="77"/>
      <c r="F328" s="77"/>
      <c r="G328" s="82" t="s">
        <v>1338</v>
      </c>
      <c r="H328" s="104" t="s">
        <v>1339</v>
      </c>
      <c r="I328" s="48"/>
      <c r="J328" s="48"/>
      <c r="K328" s="44"/>
      <c r="L328" s="44"/>
      <c r="M328" s="48"/>
      <c r="N328" s="48"/>
      <c r="O328" s="48"/>
      <c r="P328" s="48"/>
      <c r="Q328" s="48"/>
      <c r="R328" s="3" t="s">
        <v>336</v>
      </c>
      <c r="S328" s="44"/>
      <c r="T328" s="64" t="s">
        <v>378</v>
      </c>
      <c r="U328" s="117">
        <v>3</v>
      </c>
      <c r="V328" s="107">
        <v>453</v>
      </c>
      <c r="W328" s="127">
        <f t="shared" si="18"/>
        <v>1359</v>
      </c>
      <c r="X328" s="45">
        <f t="shared" si="17"/>
        <v>1522.0800000000002</v>
      </c>
      <c r="Y328" s="48"/>
      <c r="Z328" s="50">
        <v>2016</v>
      </c>
      <c r="AA328" s="396"/>
    </row>
    <row r="329" spans="1:27" ht="51">
      <c r="A329" s="37" t="s">
        <v>1340</v>
      </c>
      <c r="B329" s="38" t="s">
        <v>32</v>
      </c>
      <c r="C329" s="77" t="s">
        <v>1341</v>
      </c>
      <c r="D329" s="77"/>
      <c r="E329" s="77"/>
      <c r="F329" s="77"/>
      <c r="G329" s="82" t="s">
        <v>1342</v>
      </c>
      <c r="H329" s="104" t="s">
        <v>1343</v>
      </c>
      <c r="I329" s="48"/>
      <c r="J329" s="48"/>
      <c r="K329" s="44"/>
      <c r="L329" s="44"/>
      <c r="M329" s="48"/>
      <c r="N329" s="48"/>
      <c r="O329" s="48"/>
      <c r="P329" s="48"/>
      <c r="Q329" s="48"/>
      <c r="R329" s="3" t="s">
        <v>336</v>
      </c>
      <c r="S329" s="44"/>
      <c r="T329" s="64" t="s">
        <v>378</v>
      </c>
      <c r="U329" s="126">
        <v>3</v>
      </c>
      <c r="V329" s="118">
        <v>6800.92</v>
      </c>
      <c r="W329" s="127">
        <f t="shared" si="18"/>
        <v>20402.760000000002</v>
      </c>
      <c r="X329" s="45">
        <f t="shared" si="17"/>
        <v>22851.091200000006</v>
      </c>
      <c r="Y329" s="48"/>
      <c r="Z329" s="50">
        <v>2016</v>
      </c>
      <c r="AA329" s="396"/>
    </row>
    <row r="330" spans="1:27" ht="51">
      <c r="A330" s="37" t="s">
        <v>1344</v>
      </c>
      <c r="B330" s="38" t="s">
        <v>32</v>
      </c>
      <c r="C330" s="77" t="s">
        <v>1345</v>
      </c>
      <c r="D330" s="77"/>
      <c r="E330" s="77"/>
      <c r="F330" s="77"/>
      <c r="G330" s="82" t="s">
        <v>1346</v>
      </c>
      <c r="H330" s="104" t="s">
        <v>1347</v>
      </c>
      <c r="I330" s="48"/>
      <c r="J330" s="48"/>
      <c r="K330" s="44"/>
      <c r="L330" s="44"/>
      <c r="M330" s="48"/>
      <c r="N330" s="48"/>
      <c r="O330" s="48"/>
      <c r="P330" s="48"/>
      <c r="Q330" s="48"/>
      <c r="R330" s="3" t="s">
        <v>336</v>
      </c>
      <c r="S330" s="44"/>
      <c r="T330" s="64" t="s">
        <v>378</v>
      </c>
      <c r="U330" s="117">
        <v>6</v>
      </c>
      <c r="V330" s="66">
        <v>983</v>
      </c>
      <c r="W330" s="127">
        <f t="shared" si="18"/>
        <v>5898</v>
      </c>
      <c r="X330" s="45">
        <f t="shared" si="17"/>
        <v>6605.76</v>
      </c>
      <c r="Y330" s="48"/>
      <c r="Z330" s="50">
        <v>2016</v>
      </c>
      <c r="AA330" s="396"/>
    </row>
    <row r="331" spans="1:27" ht="51">
      <c r="A331" s="37" t="s">
        <v>1348</v>
      </c>
      <c r="B331" s="38" t="s">
        <v>32</v>
      </c>
      <c r="C331" s="77" t="s">
        <v>1345</v>
      </c>
      <c r="D331" s="77"/>
      <c r="E331" s="77"/>
      <c r="F331" s="77"/>
      <c r="G331" s="82" t="s">
        <v>1346</v>
      </c>
      <c r="H331" s="104" t="s">
        <v>1349</v>
      </c>
      <c r="I331" s="48"/>
      <c r="J331" s="48"/>
      <c r="K331" s="44"/>
      <c r="L331" s="44"/>
      <c r="M331" s="48"/>
      <c r="N331" s="48"/>
      <c r="O331" s="48"/>
      <c r="P331" s="48"/>
      <c r="Q331" s="48"/>
      <c r="R331" s="3" t="s">
        <v>336</v>
      </c>
      <c r="S331" s="44"/>
      <c r="T331" s="64" t="s">
        <v>378</v>
      </c>
      <c r="U331" s="117">
        <v>6</v>
      </c>
      <c r="V331" s="145">
        <v>971</v>
      </c>
      <c r="W331" s="127">
        <f t="shared" si="18"/>
        <v>5826</v>
      </c>
      <c r="X331" s="45">
        <f t="shared" si="17"/>
        <v>6525.120000000001</v>
      </c>
      <c r="Y331" s="48"/>
      <c r="Z331" s="50">
        <v>2016</v>
      </c>
      <c r="AA331" s="396"/>
    </row>
    <row r="332" spans="1:27" ht="51">
      <c r="A332" s="37" t="s">
        <v>1350</v>
      </c>
      <c r="B332" s="38" t="s">
        <v>32</v>
      </c>
      <c r="C332" s="77" t="s">
        <v>632</v>
      </c>
      <c r="D332" s="77"/>
      <c r="E332" s="77"/>
      <c r="F332" s="77"/>
      <c r="G332" s="82" t="s">
        <v>633</v>
      </c>
      <c r="H332" s="104">
        <v>7517</v>
      </c>
      <c r="I332" s="48"/>
      <c r="J332" s="48"/>
      <c r="K332" s="44"/>
      <c r="L332" s="44"/>
      <c r="M332" s="48"/>
      <c r="N332" s="48"/>
      <c r="O332" s="48"/>
      <c r="P332" s="48"/>
      <c r="Q332" s="48"/>
      <c r="R332" s="3" t="s">
        <v>336</v>
      </c>
      <c r="S332" s="44"/>
      <c r="T332" s="64" t="s">
        <v>378</v>
      </c>
      <c r="U332" s="117">
        <v>10</v>
      </c>
      <c r="V332" s="145">
        <v>2330</v>
      </c>
      <c r="W332" s="127">
        <f t="shared" si="18"/>
        <v>23300</v>
      </c>
      <c r="X332" s="45">
        <f t="shared" si="17"/>
        <v>26096.000000000004</v>
      </c>
      <c r="Y332" s="48"/>
      <c r="Z332" s="50">
        <v>2016</v>
      </c>
      <c r="AA332" s="396"/>
    </row>
    <row r="333" spans="1:27" ht="51">
      <c r="A333" s="37" t="s">
        <v>1351</v>
      </c>
      <c r="B333" s="38" t="s">
        <v>32</v>
      </c>
      <c r="C333" s="77" t="s">
        <v>632</v>
      </c>
      <c r="D333" s="77"/>
      <c r="E333" s="77"/>
      <c r="F333" s="77"/>
      <c r="G333" s="82" t="s">
        <v>633</v>
      </c>
      <c r="H333" s="104">
        <v>7610</v>
      </c>
      <c r="I333" s="48"/>
      <c r="J333" s="48"/>
      <c r="K333" s="44"/>
      <c r="L333" s="44"/>
      <c r="M333" s="48"/>
      <c r="N333" s="48"/>
      <c r="O333" s="48"/>
      <c r="P333" s="48"/>
      <c r="Q333" s="48"/>
      <c r="R333" s="3" t="s">
        <v>336</v>
      </c>
      <c r="S333" s="44"/>
      <c r="T333" s="64" t="s">
        <v>378</v>
      </c>
      <c r="U333" s="117">
        <v>2</v>
      </c>
      <c r="V333" s="145">
        <v>4544</v>
      </c>
      <c r="W333" s="127">
        <f t="shared" si="18"/>
        <v>9088</v>
      </c>
      <c r="X333" s="45">
        <f t="shared" si="17"/>
        <v>10178.560000000001</v>
      </c>
      <c r="Y333" s="48"/>
      <c r="Z333" s="50">
        <v>2016</v>
      </c>
      <c r="AA333" s="396"/>
    </row>
    <row r="334" spans="1:27" ht="51">
      <c r="A334" s="37" t="s">
        <v>1352</v>
      </c>
      <c r="B334" s="38" t="s">
        <v>32</v>
      </c>
      <c r="C334" s="77" t="s">
        <v>632</v>
      </c>
      <c r="D334" s="77"/>
      <c r="E334" s="77"/>
      <c r="F334" s="77"/>
      <c r="G334" s="82" t="s">
        <v>633</v>
      </c>
      <c r="H334" s="104">
        <v>7613</v>
      </c>
      <c r="I334" s="48"/>
      <c r="J334" s="48"/>
      <c r="K334" s="44"/>
      <c r="L334" s="44"/>
      <c r="M334" s="48"/>
      <c r="N334" s="48"/>
      <c r="O334" s="48"/>
      <c r="P334" s="48"/>
      <c r="Q334" s="48"/>
      <c r="R334" s="3" t="s">
        <v>336</v>
      </c>
      <c r="S334" s="44"/>
      <c r="T334" s="64" t="s">
        <v>378</v>
      </c>
      <c r="U334" s="117">
        <v>2</v>
      </c>
      <c r="V334" s="145">
        <v>6382</v>
      </c>
      <c r="W334" s="127">
        <f t="shared" si="18"/>
        <v>12764</v>
      </c>
      <c r="X334" s="45">
        <f t="shared" si="17"/>
        <v>14295.680000000002</v>
      </c>
      <c r="Y334" s="48"/>
      <c r="Z334" s="50">
        <v>2016</v>
      </c>
      <c r="AA334" s="396"/>
    </row>
    <row r="335" spans="1:27" ht="51">
      <c r="A335" s="37" t="s">
        <v>1353</v>
      </c>
      <c r="B335" s="38" t="s">
        <v>32</v>
      </c>
      <c r="C335" s="77" t="s">
        <v>632</v>
      </c>
      <c r="D335" s="77"/>
      <c r="E335" s="77"/>
      <c r="F335" s="77"/>
      <c r="G335" s="82" t="s">
        <v>633</v>
      </c>
      <c r="H335" s="104">
        <v>7815</v>
      </c>
      <c r="I335" s="48"/>
      <c r="J335" s="48"/>
      <c r="K335" s="44"/>
      <c r="L335" s="44"/>
      <c r="M335" s="48"/>
      <c r="N335" s="48"/>
      <c r="O335" s="48"/>
      <c r="P335" s="48"/>
      <c r="Q335" s="48"/>
      <c r="R335" s="3" t="s">
        <v>336</v>
      </c>
      <c r="S335" s="44"/>
      <c r="T335" s="64" t="s">
        <v>378</v>
      </c>
      <c r="U335" s="117">
        <v>2</v>
      </c>
      <c r="V335" s="145">
        <v>6285</v>
      </c>
      <c r="W335" s="127">
        <f t="shared" si="18"/>
        <v>12570</v>
      </c>
      <c r="X335" s="45">
        <f t="shared" si="17"/>
        <v>14078.400000000001</v>
      </c>
      <c r="Y335" s="48"/>
      <c r="Z335" s="50">
        <v>2016</v>
      </c>
      <c r="AA335" s="396"/>
    </row>
    <row r="336" spans="1:27" ht="51">
      <c r="A336" s="37" t="s">
        <v>1354</v>
      </c>
      <c r="B336" s="38" t="s">
        <v>32</v>
      </c>
      <c r="C336" s="77" t="s">
        <v>1355</v>
      </c>
      <c r="D336" s="77"/>
      <c r="E336" s="77"/>
      <c r="F336" s="77"/>
      <c r="G336" s="82" t="s">
        <v>1356</v>
      </c>
      <c r="H336" s="104"/>
      <c r="I336" s="48"/>
      <c r="J336" s="48"/>
      <c r="K336" s="44"/>
      <c r="L336" s="44"/>
      <c r="M336" s="48"/>
      <c r="N336" s="48"/>
      <c r="O336" s="48"/>
      <c r="P336" s="48"/>
      <c r="Q336" s="48"/>
      <c r="R336" s="3" t="s">
        <v>336</v>
      </c>
      <c r="S336" s="44"/>
      <c r="T336" s="64" t="s">
        <v>378</v>
      </c>
      <c r="U336" s="117">
        <v>12</v>
      </c>
      <c r="V336" s="145">
        <v>214</v>
      </c>
      <c r="W336" s="127">
        <f t="shared" si="18"/>
        <v>2568</v>
      </c>
      <c r="X336" s="45">
        <f t="shared" si="17"/>
        <v>2876.1600000000003</v>
      </c>
      <c r="Y336" s="48"/>
      <c r="Z336" s="50">
        <v>2016</v>
      </c>
      <c r="AA336" s="396"/>
    </row>
    <row r="337" spans="1:27" ht="51">
      <c r="A337" s="37" t="s">
        <v>1357</v>
      </c>
      <c r="B337" s="38" t="s">
        <v>32</v>
      </c>
      <c r="C337" s="77" t="s">
        <v>869</v>
      </c>
      <c r="D337" s="77"/>
      <c r="E337" s="77"/>
      <c r="F337" s="77"/>
      <c r="G337" s="82" t="s">
        <v>1358</v>
      </c>
      <c r="H337" s="104" t="s">
        <v>1359</v>
      </c>
      <c r="I337" s="48"/>
      <c r="J337" s="48"/>
      <c r="K337" s="44"/>
      <c r="L337" s="44"/>
      <c r="M337" s="48"/>
      <c r="N337" s="48"/>
      <c r="O337" s="48"/>
      <c r="P337" s="48"/>
      <c r="Q337" s="48"/>
      <c r="R337" s="3" t="s">
        <v>336</v>
      </c>
      <c r="S337" s="44"/>
      <c r="T337" s="64" t="s">
        <v>378</v>
      </c>
      <c r="U337" s="117">
        <v>20</v>
      </c>
      <c r="V337" s="145">
        <v>110</v>
      </c>
      <c r="W337" s="127">
        <f t="shared" si="18"/>
        <v>2200</v>
      </c>
      <c r="X337" s="45">
        <f aca="true" t="shared" si="19" ref="X337:X345">W337*1.12</f>
        <v>2464.0000000000005</v>
      </c>
      <c r="Y337" s="48"/>
      <c r="Z337" s="50">
        <v>2016</v>
      </c>
      <c r="AA337" s="396"/>
    </row>
    <row r="338" spans="1:27" ht="51">
      <c r="A338" s="37" t="s">
        <v>1360</v>
      </c>
      <c r="B338" s="38" t="s">
        <v>32</v>
      </c>
      <c r="C338" s="77" t="s">
        <v>1361</v>
      </c>
      <c r="D338" s="77"/>
      <c r="E338" s="77"/>
      <c r="F338" s="77"/>
      <c r="G338" s="82" t="s">
        <v>1362</v>
      </c>
      <c r="H338" s="104" t="s">
        <v>1363</v>
      </c>
      <c r="I338" s="48"/>
      <c r="J338" s="48"/>
      <c r="K338" s="44"/>
      <c r="L338" s="44"/>
      <c r="M338" s="48"/>
      <c r="N338" s="48"/>
      <c r="O338" s="48"/>
      <c r="P338" s="48"/>
      <c r="Q338" s="48"/>
      <c r="R338" s="3" t="s">
        <v>336</v>
      </c>
      <c r="S338" s="44"/>
      <c r="T338" s="64" t="s">
        <v>378</v>
      </c>
      <c r="U338" s="117">
        <v>1</v>
      </c>
      <c r="V338" s="145">
        <v>2864</v>
      </c>
      <c r="W338" s="127">
        <f t="shared" si="18"/>
        <v>2864</v>
      </c>
      <c r="X338" s="45">
        <f t="shared" si="19"/>
        <v>3207.6800000000003</v>
      </c>
      <c r="Y338" s="48"/>
      <c r="Z338" s="50">
        <v>2016</v>
      </c>
      <c r="AA338" s="396"/>
    </row>
    <row r="339" spans="1:27" ht="51">
      <c r="A339" s="37" t="s">
        <v>1364</v>
      </c>
      <c r="B339" s="38" t="s">
        <v>32</v>
      </c>
      <c r="C339" s="77" t="s">
        <v>1361</v>
      </c>
      <c r="D339" s="77"/>
      <c r="E339" s="77"/>
      <c r="F339" s="77"/>
      <c r="G339" s="82" t="s">
        <v>1365</v>
      </c>
      <c r="H339" s="104" t="s">
        <v>1366</v>
      </c>
      <c r="I339" s="48"/>
      <c r="J339" s="48"/>
      <c r="K339" s="44"/>
      <c r="L339" s="44"/>
      <c r="M339" s="48"/>
      <c r="N339" s="48"/>
      <c r="O339" s="48"/>
      <c r="P339" s="48"/>
      <c r="Q339" s="48"/>
      <c r="R339" s="3" t="s">
        <v>336</v>
      </c>
      <c r="S339" s="44"/>
      <c r="T339" s="64" t="s">
        <v>378</v>
      </c>
      <c r="U339" s="117">
        <v>1</v>
      </c>
      <c r="V339" s="118">
        <v>4500</v>
      </c>
      <c r="W339" s="127">
        <f t="shared" si="18"/>
        <v>4500</v>
      </c>
      <c r="X339" s="45">
        <f t="shared" si="19"/>
        <v>5040.000000000001</v>
      </c>
      <c r="Y339" s="48"/>
      <c r="Z339" s="50">
        <v>2016</v>
      </c>
      <c r="AA339" s="396"/>
    </row>
    <row r="340" spans="1:27" ht="51">
      <c r="A340" s="37" t="s">
        <v>1367</v>
      </c>
      <c r="B340" s="38" t="s">
        <v>32</v>
      </c>
      <c r="C340" s="77" t="s">
        <v>1361</v>
      </c>
      <c r="D340" s="77"/>
      <c r="E340" s="77"/>
      <c r="F340" s="77"/>
      <c r="G340" s="82" t="s">
        <v>1368</v>
      </c>
      <c r="H340" s="104" t="s">
        <v>1369</v>
      </c>
      <c r="I340" s="48"/>
      <c r="J340" s="48"/>
      <c r="K340" s="44"/>
      <c r="L340" s="44"/>
      <c r="M340" s="48"/>
      <c r="N340" s="48"/>
      <c r="O340" s="48"/>
      <c r="P340" s="48"/>
      <c r="Q340" s="48"/>
      <c r="R340" s="3" t="s">
        <v>336</v>
      </c>
      <c r="S340" s="44"/>
      <c r="T340" s="64" t="s">
        <v>378</v>
      </c>
      <c r="U340" s="117">
        <v>1</v>
      </c>
      <c r="V340" s="118">
        <v>5700</v>
      </c>
      <c r="W340" s="127">
        <f t="shared" si="18"/>
        <v>5700</v>
      </c>
      <c r="X340" s="45">
        <f t="shared" si="19"/>
        <v>6384.000000000001</v>
      </c>
      <c r="Y340" s="48"/>
      <c r="Z340" s="50">
        <v>2016</v>
      </c>
      <c r="AA340" s="396"/>
    </row>
    <row r="341" spans="1:27" ht="51">
      <c r="A341" s="37" t="s">
        <v>1370</v>
      </c>
      <c r="B341" s="38" t="s">
        <v>32</v>
      </c>
      <c r="C341" s="77" t="s">
        <v>1361</v>
      </c>
      <c r="D341" s="77"/>
      <c r="E341" s="77"/>
      <c r="F341" s="77"/>
      <c r="G341" s="82" t="s">
        <v>1371</v>
      </c>
      <c r="H341" s="104" t="s">
        <v>1372</v>
      </c>
      <c r="I341" s="48"/>
      <c r="J341" s="48"/>
      <c r="K341" s="44"/>
      <c r="L341" s="44"/>
      <c r="M341" s="48"/>
      <c r="N341" s="48"/>
      <c r="O341" s="48"/>
      <c r="P341" s="48"/>
      <c r="Q341" s="48"/>
      <c r="R341" s="3" t="s">
        <v>336</v>
      </c>
      <c r="S341" s="44"/>
      <c r="T341" s="64" t="s">
        <v>378</v>
      </c>
      <c r="U341" s="117">
        <v>2</v>
      </c>
      <c r="V341" s="118">
        <v>5700</v>
      </c>
      <c r="W341" s="127">
        <f t="shared" si="18"/>
        <v>11400</v>
      </c>
      <c r="X341" s="45">
        <f t="shared" si="19"/>
        <v>12768.000000000002</v>
      </c>
      <c r="Y341" s="48"/>
      <c r="Z341" s="50">
        <v>2016</v>
      </c>
      <c r="AA341" s="396"/>
    </row>
    <row r="342" spans="1:27" ht="51">
      <c r="A342" s="37" t="s">
        <v>1373</v>
      </c>
      <c r="B342" s="38" t="s">
        <v>32</v>
      </c>
      <c r="C342" s="77" t="s">
        <v>1361</v>
      </c>
      <c r="D342" s="77"/>
      <c r="E342" s="77"/>
      <c r="F342" s="77"/>
      <c r="G342" s="82" t="s">
        <v>1374</v>
      </c>
      <c r="H342" s="104" t="s">
        <v>1375</v>
      </c>
      <c r="I342" s="48"/>
      <c r="J342" s="48"/>
      <c r="K342" s="44"/>
      <c r="L342" s="44"/>
      <c r="M342" s="48"/>
      <c r="N342" s="48"/>
      <c r="O342" s="48"/>
      <c r="P342" s="48"/>
      <c r="Q342" s="48"/>
      <c r="R342" s="3" t="s">
        <v>336</v>
      </c>
      <c r="S342" s="44"/>
      <c r="T342" s="64" t="s">
        <v>378</v>
      </c>
      <c r="U342" s="117">
        <v>1</v>
      </c>
      <c r="V342" s="145">
        <v>731</v>
      </c>
      <c r="W342" s="127">
        <f t="shared" si="18"/>
        <v>731</v>
      </c>
      <c r="X342" s="45">
        <f t="shared" si="19"/>
        <v>818.72</v>
      </c>
      <c r="Y342" s="48"/>
      <c r="Z342" s="50">
        <v>2016</v>
      </c>
      <c r="AA342" s="396"/>
    </row>
    <row r="343" spans="1:27" ht="51">
      <c r="A343" s="37" t="s">
        <v>1376</v>
      </c>
      <c r="B343" s="38" t="s">
        <v>32</v>
      </c>
      <c r="C343" s="77" t="s">
        <v>1361</v>
      </c>
      <c r="D343" s="77"/>
      <c r="E343" s="77"/>
      <c r="F343" s="77"/>
      <c r="G343" s="82" t="s">
        <v>1377</v>
      </c>
      <c r="H343" s="104" t="s">
        <v>1378</v>
      </c>
      <c r="I343" s="48"/>
      <c r="J343" s="48"/>
      <c r="K343" s="44"/>
      <c r="L343" s="44"/>
      <c r="M343" s="48"/>
      <c r="N343" s="48"/>
      <c r="O343" s="48"/>
      <c r="P343" s="48"/>
      <c r="Q343" s="48"/>
      <c r="R343" s="3" t="s">
        <v>336</v>
      </c>
      <c r="S343" s="44"/>
      <c r="T343" s="64" t="s">
        <v>378</v>
      </c>
      <c r="U343" s="117">
        <v>1</v>
      </c>
      <c r="V343" s="118">
        <v>5289.01</v>
      </c>
      <c r="W343" s="127">
        <f t="shared" si="18"/>
        <v>5289.01</v>
      </c>
      <c r="X343" s="45">
        <f t="shared" si="19"/>
        <v>5923.691200000001</v>
      </c>
      <c r="Y343" s="48"/>
      <c r="Z343" s="50">
        <v>2016</v>
      </c>
      <c r="AA343" s="396"/>
    </row>
    <row r="344" spans="1:27" ht="51">
      <c r="A344" s="37" t="s">
        <v>1379</v>
      </c>
      <c r="B344" s="38" t="s">
        <v>32</v>
      </c>
      <c r="C344" s="77" t="s">
        <v>1361</v>
      </c>
      <c r="D344" s="77"/>
      <c r="E344" s="77"/>
      <c r="F344" s="77"/>
      <c r="G344" s="82" t="s">
        <v>1380</v>
      </c>
      <c r="H344" s="104" t="s">
        <v>1381</v>
      </c>
      <c r="I344" s="84"/>
      <c r="J344" s="84"/>
      <c r="K344" s="85"/>
      <c r="L344" s="85"/>
      <c r="M344" s="84"/>
      <c r="N344" s="84"/>
      <c r="O344" s="84"/>
      <c r="P344" s="84"/>
      <c r="Q344" s="84"/>
      <c r="R344" s="3" t="s">
        <v>336</v>
      </c>
      <c r="S344" s="85"/>
      <c r="T344" s="64" t="s">
        <v>378</v>
      </c>
      <c r="U344" s="117">
        <v>1</v>
      </c>
      <c r="V344" s="118">
        <v>5200</v>
      </c>
      <c r="W344" s="142">
        <f t="shared" si="18"/>
        <v>5200</v>
      </c>
      <c r="X344" s="45">
        <f t="shared" si="19"/>
        <v>5824.000000000001</v>
      </c>
      <c r="Y344" s="48"/>
      <c r="Z344" s="50">
        <v>2016</v>
      </c>
      <c r="AA344" s="397"/>
    </row>
    <row r="345" spans="1:27" ht="15.75">
      <c r="A345" s="390" t="s">
        <v>371</v>
      </c>
      <c r="B345" s="391"/>
      <c r="C345" s="391"/>
      <c r="D345" s="391"/>
      <c r="E345" s="391"/>
      <c r="F345" s="391"/>
      <c r="G345" s="391"/>
      <c r="H345" s="391"/>
      <c r="I345" s="391"/>
      <c r="J345" s="391"/>
      <c r="K345" s="391"/>
      <c r="L345" s="391"/>
      <c r="M345" s="391"/>
      <c r="N345" s="391"/>
      <c r="O345" s="391"/>
      <c r="P345" s="391"/>
      <c r="Q345" s="391"/>
      <c r="R345" s="391"/>
      <c r="S345" s="391"/>
      <c r="T345" s="391"/>
      <c r="U345" s="391"/>
      <c r="V345" s="392"/>
      <c r="W345" s="146">
        <f>SUM(W17:W344)</f>
        <v>619351700.1699057</v>
      </c>
      <c r="X345" s="146">
        <f t="shared" si="19"/>
        <v>693673904.1902944</v>
      </c>
      <c r="Y345" s="147"/>
      <c r="Z345" s="31"/>
      <c r="AA345" s="51"/>
    </row>
    <row r="346" spans="1:27" ht="15.75">
      <c r="A346" s="148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50"/>
      <c r="X346" s="151"/>
      <c r="Y346" s="152"/>
      <c r="Z346" s="153"/>
      <c r="AA346" s="151"/>
    </row>
    <row r="347" spans="1:27" ht="15.75">
      <c r="A347" s="399" t="s">
        <v>1382</v>
      </c>
      <c r="B347" s="400"/>
      <c r="C347" s="400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0"/>
      <c r="R347" s="400"/>
      <c r="S347" s="400"/>
      <c r="T347" s="400"/>
      <c r="U347" s="400"/>
      <c r="V347" s="400"/>
      <c r="W347" s="400"/>
      <c r="X347" s="401"/>
      <c r="Y347" s="147"/>
      <c r="Z347" s="31"/>
      <c r="AA347" s="51"/>
    </row>
    <row r="348" spans="1:27" ht="15.75">
      <c r="A348" s="402" t="s">
        <v>359</v>
      </c>
      <c r="B348" s="403"/>
      <c r="C348" s="403"/>
      <c r="D348" s="403"/>
      <c r="E348" s="403"/>
      <c r="F348" s="403"/>
      <c r="G348" s="403"/>
      <c r="H348" s="403"/>
      <c r="I348" s="403"/>
      <c r="J348" s="403"/>
      <c r="K348" s="403"/>
      <c r="L348" s="403"/>
      <c r="M348" s="403"/>
      <c r="N348" s="403"/>
      <c r="O348" s="403"/>
      <c r="P348" s="403"/>
      <c r="Q348" s="403"/>
      <c r="R348" s="403"/>
      <c r="S348" s="403"/>
      <c r="T348" s="403"/>
      <c r="U348" s="403"/>
      <c r="V348" s="403"/>
      <c r="W348" s="403"/>
      <c r="X348" s="404"/>
      <c r="Y348" s="147"/>
      <c r="Z348" s="31"/>
      <c r="AA348" s="51"/>
    </row>
    <row r="349" spans="1:27" ht="51">
      <c r="A349" s="90" t="s">
        <v>1383</v>
      </c>
      <c r="B349" s="38" t="s">
        <v>32</v>
      </c>
      <c r="C349" s="39" t="s">
        <v>1384</v>
      </c>
      <c r="D349" s="39"/>
      <c r="E349" s="39"/>
      <c r="F349" s="39"/>
      <c r="G349" s="40" t="s">
        <v>1385</v>
      </c>
      <c r="H349" s="40" t="s">
        <v>1386</v>
      </c>
      <c r="I349" s="40" t="s">
        <v>1387</v>
      </c>
      <c r="J349" s="48"/>
      <c r="K349" s="44"/>
      <c r="L349" s="44"/>
      <c r="M349" s="48"/>
      <c r="N349" s="48"/>
      <c r="O349" s="48"/>
      <c r="P349" s="48"/>
      <c r="Q349" s="48"/>
      <c r="R349" s="2" t="s">
        <v>1388</v>
      </c>
      <c r="S349" s="44"/>
      <c r="T349" s="154"/>
      <c r="U349" s="154"/>
      <c r="V349" s="155"/>
      <c r="W349" s="46">
        <v>44840</v>
      </c>
      <c r="X349" s="46">
        <f aca="true" t="shared" si="20" ref="X349:X354">W349*1.12</f>
        <v>50220.8</v>
      </c>
      <c r="Y349" s="47"/>
      <c r="Z349" s="50">
        <v>2016</v>
      </c>
      <c r="AA349" s="37"/>
    </row>
    <row r="350" spans="1:27" ht="51">
      <c r="A350" s="90" t="s">
        <v>1389</v>
      </c>
      <c r="B350" s="38" t="s">
        <v>32</v>
      </c>
      <c r="C350" s="39" t="s">
        <v>1384</v>
      </c>
      <c r="D350" s="39"/>
      <c r="E350" s="39"/>
      <c r="F350" s="39"/>
      <c r="G350" s="40" t="s">
        <v>1385</v>
      </c>
      <c r="H350" s="40" t="s">
        <v>1386</v>
      </c>
      <c r="I350" s="40" t="s">
        <v>1390</v>
      </c>
      <c r="J350" s="48"/>
      <c r="K350" s="44"/>
      <c r="L350" s="44"/>
      <c r="M350" s="48"/>
      <c r="N350" s="48"/>
      <c r="O350" s="48"/>
      <c r="P350" s="48"/>
      <c r="Q350" s="48"/>
      <c r="R350" s="2" t="s">
        <v>1388</v>
      </c>
      <c r="S350" s="44"/>
      <c r="T350" s="154"/>
      <c r="U350" s="154"/>
      <c r="V350" s="155"/>
      <c r="W350" s="46">
        <v>24000</v>
      </c>
      <c r="X350" s="46">
        <f t="shared" si="20"/>
        <v>26880.000000000004</v>
      </c>
      <c r="Y350" s="47"/>
      <c r="Z350" s="50">
        <v>2016</v>
      </c>
      <c r="AA350" s="37"/>
    </row>
    <row r="351" spans="1:27" ht="51">
      <c r="A351" s="90" t="s">
        <v>1391</v>
      </c>
      <c r="B351" s="38" t="s">
        <v>32</v>
      </c>
      <c r="C351" s="39" t="s">
        <v>1392</v>
      </c>
      <c r="D351" s="39"/>
      <c r="E351" s="39"/>
      <c r="F351" s="39"/>
      <c r="G351" s="40" t="s">
        <v>1393</v>
      </c>
      <c r="H351" s="40" t="s">
        <v>1393</v>
      </c>
      <c r="I351" s="40" t="s">
        <v>33</v>
      </c>
      <c r="J351" s="48"/>
      <c r="K351" s="44"/>
      <c r="L351" s="44"/>
      <c r="M351" s="48"/>
      <c r="N351" s="48"/>
      <c r="O351" s="48"/>
      <c r="P351" s="48"/>
      <c r="Q351" s="48"/>
      <c r="R351" s="2" t="s">
        <v>1388</v>
      </c>
      <c r="S351" s="44"/>
      <c r="T351" s="154"/>
      <c r="U351" s="154"/>
      <c r="V351" s="155"/>
      <c r="W351" s="46">
        <v>1848216.75</v>
      </c>
      <c r="X351" s="46">
        <f t="shared" si="20"/>
        <v>2070002.7600000002</v>
      </c>
      <c r="Y351" s="47"/>
      <c r="Z351" s="50">
        <v>2016</v>
      </c>
      <c r="AA351" s="37"/>
    </row>
    <row r="352" spans="1:27" ht="51">
      <c r="A352" s="90" t="s">
        <v>1394</v>
      </c>
      <c r="B352" s="38" t="s">
        <v>32</v>
      </c>
      <c r="C352" s="39" t="s">
        <v>1392</v>
      </c>
      <c r="D352" s="39"/>
      <c r="E352" s="39"/>
      <c r="F352" s="39"/>
      <c r="G352" s="40" t="s">
        <v>1393</v>
      </c>
      <c r="H352" s="40" t="s">
        <v>1393</v>
      </c>
      <c r="I352" s="86" t="s">
        <v>34</v>
      </c>
      <c r="J352" s="48"/>
      <c r="K352" s="44"/>
      <c r="L352" s="44"/>
      <c r="M352" s="48"/>
      <c r="N352" s="48"/>
      <c r="O352" s="48"/>
      <c r="P352" s="48"/>
      <c r="Q352" s="48"/>
      <c r="R352" s="2" t="s">
        <v>1388</v>
      </c>
      <c r="S352" s="44"/>
      <c r="T352" s="154"/>
      <c r="U352" s="154"/>
      <c r="V352" s="155"/>
      <c r="W352" s="46">
        <v>503325.27999999997</v>
      </c>
      <c r="X352" s="46">
        <f t="shared" si="20"/>
        <v>563724.3136</v>
      </c>
      <c r="Y352" s="47"/>
      <c r="Z352" s="50">
        <v>2016</v>
      </c>
      <c r="AA352" s="37"/>
    </row>
    <row r="353" spans="1:27" ht="51">
      <c r="A353" s="90" t="s">
        <v>1395</v>
      </c>
      <c r="B353" s="38" t="s">
        <v>32</v>
      </c>
      <c r="C353" s="39" t="s">
        <v>1396</v>
      </c>
      <c r="D353" s="39"/>
      <c r="E353" s="39"/>
      <c r="F353" s="39"/>
      <c r="G353" s="40" t="s">
        <v>1397</v>
      </c>
      <c r="H353" s="40" t="s">
        <v>1397</v>
      </c>
      <c r="I353" s="86" t="s">
        <v>35</v>
      </c>
      <c r="J353" s="48"/>
      <c r="K353" s="44"/>
      <c r="L353" s="44"/>
      <c r="M353" s="48"/>
      <c r="N353" s="48"/>
      <c r="O353" s="48"/>
      <c r="P353" s="48"/>
      <c r="Q353" s="48"/>
      <c r="R353" s="2" t="s">
        <v>1388</v>
      </c>
      <c r="S353" s="44"/>
      <c r="T353" s="156" t="s">
        <v>1398</v>
      </c>
      <c r="U353" s="156"/>
      <c r="V353" s="157"/>
      <c r="W353" s="46">
        <v>2484000</v>
      </c>
      <c r="X353" s="46">
        <f t="shared" si="20"/>
        <v>2782080.0000000005</v>
      </c>
      <c r="Y353" s="47"/>
      <c r="Z353" s="50">
        <v>2016</v>
      </c>
      <c r="AA353" s="37"/>
    </row>
    <row r="354" spans="1:27" ht="110.25">
      <c r="A354" s="90" t="s">
        <v>1399</v>
      </c>
      <c r="B354" s="38" t="s">
        <v>32</v>
      </c>
      <c r="C354" s="39" t="s">
        <v>1400</v>
      </c>
      <c r="D354" s="39"/>
      <c r="E354" s="39"/>
      <c r="F354" s="39"/>
      <c r="G354" s="40" t="s">
        <v>292</v>
      </c>
      <c r="H354" s="40" t="s">
        <v>1401</v>
      </c>
      <c r="I354" s="86" t="s">
        <v>36</v>
      </c>
      <c r="J354" s="48"/>
      <c r="K354" s="44"/>
      <c r="L354" s="44"/>
      <c r="M354" s="48"/>
      <c r="N354" s="48"/>
      <c r="O354" s="48"/>
      <c r="P354" s="48"/>
      <c r="Q354" s="48"/>
      <c r="R354" s="2" t="s">
        <v>1388</v>
      </c>
      <c r="S354" s="44"/>
      <c r="T354" s="156" t="s">
        <v>1398</v>
      </c>
      <c r="U354" s="156"/>
      <c r="V354" s="157"/>
      <c r="W354" s="46">
        <v>1608978</v>
      </c>
      <c r="X354" s="46">
        <f t="shared" si="20"/>
        <v>1802055.36</v>
      </c>
      <c r="Y354" s="47"/>
      <c r="Z354" s="50">
        <v>2016</v>
      </c>
      <c r="AA354" s="37"/>
    </row>
    <row r="355" spans="1:27" ht="15.75">
      <c r="A355" s="390" t="s">
        <v>371</v>
      </c>
      <c r="B355" s="391"/>
      <c r="C355" s="391"/>
      <c r="D355" s="391"/>
      <c r="E355" s="391"/>
      <c r="F355" s="391"/>
      <c r="G355" s="391"/>
      <c r="H355" s="391"/>
      <c r="I355" s="391"/>
      <c r="J355" s="391"/>
      <c r="K355" s="391"/>
      <c r="L355" s="391"/>
      <c r="M355" s="391"/>
      <c r="N355" s="391"/>
      <c r="O355" s="391"/>
      <c r="P355" s="391"/>
      <c r="Q355" s="391"/>
      <c r="R355" s="391"/>
      <c r="S355" s="391"/>
      <c r="T355" s="391"/>
      <c r="U355" s="391"/>
      <c r="V355" s="392"/>
      <c r="W355" s="158">
        <f>SUM(W349:W354)</f>
        <v>6513360.029999999</v>
      </c>
      <c r="X355" s="158">
        <f>SUM(X349:X354)</f>
        <v>7294963.233600001</v>
      </c>
      <c r="Y355" s="48"/>
      <c r="Z355" s="33"/>
      <c r="AA355" s="159"/>
    </row>
    <row r="356" spans="1:27" s="26" customFormat="1" ht="15.75">
      <c r="A356" s="160"/>
      <c r="B356" s="161"/>
      <c r="C356" s="161"/>
      <c r="D356" s="161"/>
      <c r="E356" s="161"/>
      <c r="F356" s="161"/>
      <c r="G356" s="162"/>
      <c r="H356" s="162"/>
      <c r="I356" s="162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161"/>
      <c r="U356" s="161"/>
      <c r="V356" s="161"/>
      <c r="W356" s="163"/>
      <c r="X356" s="405"/>
      <c r="Y356" s="405"/>
      <c r="Z356" s="405"/>
      <c r="AA356" s="405"/>
    </row>
    <row r="357" spans="1:27" ht="15.75">
      <c r="A357" s="399" t="s">
        <v>1402</v>
      </c>
      <c r="B357" s="400"/>
      <c r="C357" s="400"/>
      <c r="D357" s="400"/>
      <c r="E357" s="400"/>
      <c r="F357" s="400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0"/>
      <c r="R357" s="400"/>
      <c r="S357" s="400"/>
      <c r="T357" s="400"/>
      <c r="U357" s="400"/>
      <c r="V357" s="400"/>
      <c r="W357" s="400"/>
      <c r="X357" s="400"/>
      <c r="Y357" s="400"/>
      <c r="Z357" s="400"/>
      <c r="AA357" s="400"/>
    </row>
    <row r="358" spans="1:27" ht="15.75">
      <c r="A358" s="387" t="s">
        <v>1403</v>
      </c>
      <c r="B358" s="388"/>
      <c r="C358" s="388"/>
      <c r="D358" s="388"/>
      <c r="E358" s="388"/>
      <c r="F358" s="388"/>
      <c r="G358" s="388"/>
      <c r="H358" s="388"/>
      <c r="I358" s="388"/>
      <c r="J358" s="388"/>
      <c r="K358" s="388"/>
      <c r="L358" s="388"/>
      <c r="M358" s="388"/>
      <c r="N358" s="388"/>
      <c r="O358" s="388"/>
      <c r="P358" s="388"/>
      <c r="Q358" s="388"/>
      <c r="R358" s="388"/>
      <c r="S358" s="388"/>
      <c r="T358" s="388"/>
      <c r="U358" s="388"/>
      <c r="V358" s="388"/>
      <c r="W358" s="388"/>
      <c r="X358" s="388"/>
      <c r="Y358" s="388"/>
      <c r="Z358" s="388"/>
      <c r="AA358" s="388"/>
    </row>
    <row r="359" spans="1:29" ht="56.25" customHeight="1">
      <c r="A359" s="37" t="s">
        <v>1404</v>
      </c>
      <c r="B359" s="38" t="s">
        <v>32</v>
      </c>
      <c r="C359" s="40" t="s">
        <v>37</v>
      </c>
      <c r="D359" s="40"/>
      <c r="E359" s="40"/>
      <c r="F359" s="40"/>
      <c r="G359" s="164" t="s">
        <v>38</v>
      </c>
      <c r="H359" s="164" t="s">
        <v>38</v>
      </c>
      <c r="I359" s="164" t="s">
        <v>79</v>
      </c>
      <c r="J359" s="48"/>
      <c r="K359" s="44"/>
      <c r="L359" s="44"/>
      <c r="M359" s="48"/>
      <c r="N359" s="48"/>
      <c r="O359" s="48"/>
      <c r="P359" s="48"/>
      <c r="Q359" s="48"/>
      <c r="R359" s="2" t="s">
        <v>1405</v>
      </c>
      <c r="S359" s="44"/>
      <c r="T359" s="39"/>
      <c r="U359" s="165"/>
      <c r="V359" s="46"/>
      <c r="W359" s="238">
        <f>'[1]2.16.2'!$DN$8*1000</f>
        <v>14073560.23358336</v>
      </c>
      <c r="X359" s="46">
        <f>W359*1.12</f>
        <v>15762387.461613366</v>
      </c>
      <c r="Y359" s="48"/>
      <c r="Z359" s="50">
        <v>2016</v>
      </c>
      <c r="AA359" s="166"/>
      <c r="AB359"/>
      <c r="AC359"/>
    </row>
    <row r="360" spans="1:27" ht="47.25">
      <c r="A360" s="37" t="s">
        <v>1406</v>
      </c>
      <c r="B360" s="38" t="s">
        <v>32</v>
      </c>
      <c r="C360" s="40" t="s">
        <v>37</v>
      </c>
      <c r="D360" s="40"/>
      <c r="E360" s="40"/>
      <c r="F360" s="40"/>
      <c r="G360" s="164" t="s">
        <v>38</v>
      </c>
      <c r="H360" s="164" t="s">
        <v>38</v>
      </c>
      <c r="I360" s="164" t="s">
        <v>80</v>
      </c>
      <c r="J360" s="48"/>
      <c r="K360" s="44"/>
      <c r="L360" s="44"/>
      <c r="M360" s="48"/>
      <c r="N360" s="48"/>
      <c r="O360" s="48"/>
      <c r="P360" s="48"/>
      <c r="Q360" s="48"/>
      <c r="R360" s="48"/>
      <c r="S360" s="44"/>
      <c r="T360" s="39"/>
      <c r="U360" s="165"/>
      <c r="V360" s="46"/>
      <c r="W360" s="238">
        <f>'[1]2.16.2'!$DN$10*1000</f>
        <v>14959294.119759679</v>
      </c>
      <c r="X360" s="46">
        <f aca="true" t="shared" si="21" ref="X360:X382">W360*1.12</f>
        <v>16754409.414130842</v>
      </c>
      <c r="Y360" s="48"/>
      <c r="Z360" s="50">
        <v>2016</v>
      </c>
      <c r="AA360" s="64"/>
    </row>
    <row r="361" spans="1:27" ht="47.25">
      <c r="A361" s="37" t="s">
        <v>1407</v>
      </c>
      <c r="B361" s="38" t="s">
        <v>32</v>
      </c>
      <c r="C361" s="40" t="s">
        <v>37</v>
      </c>
      <c r="D361" s="40"/>
      <c r="E361" s="40"/>
      <c r="F361" s="40"/>
      <c r="G361" s="164" t="s">
        <v>38</v>
      </c>
      <c r="H361" s="164" t="s">
        <v>38</v>
      </c>
      <c r="I361" s="164" t="s">
        <v>81</v>
      </c>
      <c r="J361" s="48"/>
      <c r="K361" s="44"/>
      <c r="L361" s="44"/>
      <c r="M361" s="48"/>
      <c r="N361" s="48"/>
      <c r="O361" s="48"/>
      <c r="P361" s="48"/>
      <c r="Q361" s="48"/>
      <c r="R361" s="48"/>
      <c r="S361" s="44"/>
      <c r="T361" s="39" t="s">
        <v>1408</v>
      </c>
      <c r="U361" s="165">
        <f>W361/V361*1000</f>
        <v>33508544.653756056</v>
      </c>
      <c r="V361" s="46">
        <v>89.54</v>
      </c>
      <c r="W361" s="238">
        <f>'[1]2.16.2'!$DN$12*1000</f>
        <v>3000355.0882973177</v>
      </c>
      <c r="X361" s="46">
        <f t="shared" si="21"/>
        <v>3360397.698892996</v>
      </c>
      <c r="Y361" s="48"/>
      <c r="Z361" s="50">
        <v>2016</v>
      </c>
      <c r="AA361" s="37"/>
    </row>
    <row r="362" spans="1:27" ht="31.5">
      <c r="A362" s="37" t="s">
        <v>1409</v>
      </c>
      <c r="B362" s="38" t="s">
        <v>32</v>
      </c>
      <c r="C362" s="40" t="s">
        <v>1410</v>
      </c>
      <c r="D362" s="164"/>
      <c r="E362" s="164"/>
      <c r="F362" s="164"/>
      <c r="G362" s="164" t="s">
        <v>1411</v>
      </c>
      <c r="H362" s="164" t="s">
        <v>1412</v>
      </c>
      <c r="I362" s="164" t="s">
        <v>82</v>
      </c>
      <c r="J362" s="48"/>
      <c r="K362" s="44"/>
      <c r="L362" s="44"/>
      <c r="M362" s="48"/>
      <c r="N362" s="48"/>
      <c r="O362" s="48"/>
      <c r="P362" s="48"/>
      <c r="Q362" s="48"/>
      <c r="R362" s="48"/>
      <c r="S362" s="44"/>
      <c r="T362" s="39" t="s">
        <v>1413</v>
      </c>
      <c r="U362" s="165"/>
      <c r="V362" s="46"/>
      <c r="W362" s="238">
        <v>1602977.61</v>
      </c>
      <c r="X362" s="46">
        <f t="shared" si="21"/>
        <v>1795334.9232000003</v>
      </c>
      <c r="Y362" s="48"/>
      <c r="Z362" s="50">
        <v>2016</v>
      </c>
      <c r="AA362" s="37"/>
    </row>
    <row r="363" spans="1:27" ht="31.5">
      <c r="A363" s="37" t="s">
        <v>1414</v>
      </c>
      <c r="B363" s="38" t="s">
        <v>32</v>
      </c>
      <c r="C363" s="167" t="s">
        <v>1415</v>
      </c>
      <c r="D363" s="168"/>
      <c r="E363" s="168"/>
      <c r="F363" s="168"/>
      <c r="G363" s="164" t="s">
        <v>1416</v>
      </c>
      <c r="H363" s="164" t="s">
        <v>1417</v>
      </c>
      <c r="I363" s="245" t="s">
        <v>83</v>
      </c>
      <c r="J363" s="48"/>
      <c r="K363" s="44"/>
      <c r="L363" s="44"/>
      <c r="M363" s="48"/>
      <c r="N363" s="48"/>
      <c r="O363" s="48"/>
      <c r="P363" s="48"/>
      <c r="Q363" s="48"/>
      <c r="R363" s="48"/>
      <c r="S363" s="44"/>
      <c r="T363" s="39" t="s">
        <v>1418</v>
      </c>
      <c r="U363" s="39">
        <v>1560</v>
      </c>
      <c r="V363" s="46">
        <v>54.86</v>
      </c>
      <c r="W363" s="238">
        <v>77500.8</v>
      </c>
      <c r="X363" s="46">
        <f t="shared" si="21"/>
        <v>86800.89600000001</v>
      </c>
      <c r="Y363" s="48"/>
      <c r="Z363" s="50">
        <v>2016</v>
      </c>
      <c r="AA363" s="37"/>
    </row>
    <row r="364" spans="1:27" ht="63">
      <c r="A364" s="37" t="s">
        <v>1419</v>
      </c>
      <c r="B364" s="38" t="s">
        <v>32</v>
      </c>
      <c r="C364" s="40" t="s">
        <v>1420</v>
      </c>
      <c r="D364" s="164"/>
      <c r="E364" s="164"/>
      <c r="F364" s="164"/>
      <c r="G364" s="40" t="s">
        <v>1421</v>
      </c>
      <c r="H364" s="40" t="s">
        <v>1422</v>
      </c>
      <c r="I364" s="245" t="s">
        <v>83</v>
      </c>
      <c r="J364" s="48"/>
      <c r="K364" s="44"/>
      <c r="L364" s="44"/>
      <c r="M364" s="48"/>
      <c r="N364" s="48"/>
      <c r="O364" s="48"/>
      <c r="P364" s="48"/>
      <c r="Q364" s="48"/>
      <c r="R364" s="48"/>
      <c r="S364" s="44"/>
      <c r="T364" s="170" t="s">
        <v>1423</v>
      </c>
      <c r="U364" s="39">
        <v>1</v>
      </c>
      <c r="V364" s="46">
        <v>131144.84</v>
      </c>
      <c r="W364" s="238">
        <v>112333.38</v>
      </c>
      <c r="X364" s="46">
        <f t="shared" si="21"/>
        <v>125813.38560000002</v>
      </c>
      <c r="Y364" s="48"/>
      <c r="Z364" s="50">
        <v>2016</v>
      </c>
      <c r="AA364" s="37"/>
    </row>
    <row r="365" spans="1:27" ht="31.5">
      <c r="A365" s="37" t="s">
        <v>1424</v>
      </c>
      <c r="B365" s="38" t="s">
        <v>32</v>
      </c>
      <c r="C365" s="167" t="s">
        <v>1415</v>
      </c>
      <c r="D365" s="168"/>
      <c r="E365" s="168"/>
      <c r="F365" s="168"/>
      <c r="G365" s="40" t="s">
        <v>1416</v>
      </c>
      <c r="H365" s="40" t="s">
        <v>1417</v>
      </c>
      <c r="I365" s="245" t="s">
        <v>84</v>
      </c>
      <c r="J365" s="48"/>
      <c r="K365" s="44"/>
      <c r="L365" s="44"/>
      <c r="M365" s="48"/>
      <c r="N365" s="48"/>
      <c r="O365" s="48"/>
      <c r="P365" s="48"/>
      <c r="Q365" s="48"/>
      <c r="R365" s="48"/>
      <c r="S365" s="44"/>
      <c r="T365" s="39" t="s">
        <v>1418</v>
      </c>
      <c r="U365" s="39">
        <v>1800</v>
      </c>
      <c r="V365" s="46">
        <v>54.86</v>
      </c>
      <c r="W365" s="238">
        <v>89424</v>
      </c>
      <c r="X365" s="46">
        <f t="shared" si="21"/>
        <v>100154.88</v>
      </c>
      <c r="Y365" s="48"/>
      <c r="Z365" s="50">
        <v>2016</v>
      </c>
      <c r="AA365" s="37"/>
    </row>
    <row r="366" spans="1:27" ht="63">
      <c r="A366" s="37" t="s">
        <v>1425</v>
      </c>
      <c r="B366" s="38" t="s">
        <v>32</v>
      </c>
      <c r="C366" s="40" t="s">
        <v>1420</v>
      </c>
      <c r="D366" s="164"/>
      <c r="E366" s="164"/>
      <c r="F366" s="164"/>
      <c r="G366" s="40" t="s">
        <v>1421</v>
      </c>
      <c r="H366" s="40" t="s">
        <v>1426</v>
      </c>
      <c r="I366" s="245" t="s">
        <v>84</v>
      </c>
      <c r="J366" s="48"/>
      <c r="K366" s="44"/>
      <c r="L366" s="44"/>
      <c r="M366" s="48"/>
      <c r="N366" s="48"/>
      <c r="O366" s="48"/>
      <c r="P366" s="48"/>
      <c r="Q366" s="48"/>
      <c r="R366" s="48"/>
      <c r="S366" s="44"/>
      <c r="T366" s="170" t="s">
        <v>1423</v>
      </c>
      <c r="U366" s="39">
        <v>1</v>
      </c>
      <c r="V366" s="46">
        <v>131144.84</v>
      </c>
      <c r="W366" s="238">
        <v>112333.38</v>
      </c>
      <c r="X366" s="46">
        <f t="shared" si="21"/>
        <v>125813.38560000002</v>
      </c>
      <c r="Y366" s="48"/>
      <c r="Z366" s="50">
        <v>2016</v>
      </c>
      <c r="AA366" s="37"/>
    </row>
    <row r="367" spans="1:27" ht="47.25">
      <c r="A367" s="37" t="s">
        <v>1427</v>
      </c>
      <c r="B367" s="38" t="s">
        <v>32</v>
      </c>
      <c r="C367" s="167" t="s">
        <v>1415</v>
      </c>
      <c r="D367" s="168"/>
      <c r="E367" s="168"/>
      <c r="F367" s="168"/>
      <c r="G367" s="40" t="s">
        <v>1416</v>
      </c>
      <c r="H367" s="40" t="s">
        <v>1428</v>
      </c>
      <c r="I367" s="245" t="s">
        <v>85</v>
      </c>
      <c r="J367" s="48"/>
      <c r="K367" s="44"/>
      <c r="L367" s="44"/>
      <c r="M367" s="48"/>
      <c r="N367" s="48"/>
      <c r="O367" s="48"/>
      <c r="P367" s="48"/>
      <c r="Q367" s="48"/>
      <c r="R367" s="48"/>
      <c r="S367" s="44"/>
      <c r="T367" s="39" t="s">
        <v>1418</v>
      </c>
      <c r="U367" s="39">
        <v>920.4</v>
      </c>
      <c r="V367" s="171">
        <v>101</v>
      </c>
      <c r="W367" s="238">
        <v>102212</v>
      </c>
      <c r="X367" s="46">
        <f t="shared" si="21"/>
        <v>114477.44000000002</v>
      </c>
      <c r="Y367" s="48"/>
      <c r="Z367" s="50">
        <v>2016</v>
      </c>
      <c r="AA367" s="37"/>
    </row>
    <row r="368" spans="1:27" ht="65.25" customHeight="1">
      <c r="A368" s="37" t="s">
        <v>1429</v>
      </c>
      <c r="B368" s="38" t="s">
        <v>32</v>
      </c>
      <c r="C368" s="167" t="s">
        <v>1430</v>
      </c>
      <c r="D368" s="168"/>
      <c r="E368" s="168"/>
      <c r="F368" s="168"/>
      <c r="G368" s="172" t="s">
        <v>1431</v>
      </c>
      <c r="H368" s="40" t="s">
        <v>1432</v>
      </c>
      <c r="I368" s="245" t="s">
        <v>85</v>
      </c>
      <c r="J368" s="48"/>
      <c r="K368" s="44"/>
      <c r="L368" s="44"/>
      <c r="M368" s="48"/>
      <c r="N368" s="48"/>
      <c r="O368" s="48"/>
      <c r="P368" s="48"/>
      <c r="Q368" s="48"/>
      <c r="R368" s="48"/>
      <c r="S368" s="44"/>
      <c r="T368" s="39" t="s">
        <v>1418</v>
      </c>
      <c r="U368" s="173">
        <v>100</v>
      </c>
      <c r="V368" s="46">
        <v>452</v>
      </c>
      <c r="W368" s="238">
        <v>49720</v>
      </c>
      <c r="X368" s="46">
        <f t="shared" si="21"/>
        <v>55686.40000000001</v>
      </c>
      <c r="Y368" s="48"/>
      <c r="Z368" s="50">
        <v>2016</v>
      </c>
      <c r="AA368" s="37"/>
    </row>
    <row r="369" spans="1:27" ht="47.25">
      <c r="A369" s="37" t="s">
        <v>1433</v>
      </c>
      <c r="B369" s="38" t="s">
        <v>32</v>
      </c>
      <c r="C369" s="167" t="s">
        <v>1430</v>
      </c>
      <c r="D369" s="168"/>
      <c r="E369" s="168"/>
      <c r="F369" s="168"/>
      <c r="G369" s="40" t="s">
        <v>1431</v>
      </c>
      <c r="H369" s="40" t="s">
        <v>1434</v>
      </c>
      <c r="I369" s="245" t="s">
        <v>86</v>
      </c>
      <c r="J369" s="48"/>
      <c r="K369" s="44"/>
      <c r="L369" s="44"/>
      <c r="M369" s="48"/>
      <c r="N369" s="48"/>
      <c r="O369" s="48"/>
      <c r="P369" s="48"/>
      <c r="Q369" s="48"/>
      <c r="R369" s="48"/>
      <c r="S369" s="44"/>
      <c r="T369" s="39" t="s">
        <v>1418</v>
      </c>
      <c r="U369" s="39">
        <v>368.16</v>
      </c>
      <c r="V369" s="46">
        <v>1793.76</v>
      </c>
      <c r="W369" s="238">
        <v>218725.27</v>
      </c>
      <c r="X369" s="46">
        <f t="shared" si="21"/>
        <v>244972.30240000002</v>
      </c>
      <c r="Y369" s="48"/>
      <c r="Z369" s="50">
        <v>2016</v>
      </c>
      <c r="AA369" s="37"/>
    </row>
    <row r="370" spans="1:27" ht="63">
      <c r="A370" s="37">
        <v>12</v>
      </c>
      <c r="B370" s="38" t="s">
        <v>32</v>
      </c>
      <c r="C370" s="167" t="s">
        <v>1430</v>
      </c>
      <c r="D370" s="168"/>
      <c r="E370" s="168"/>
      <c r="F370" s="168"/>
      <c r="G370" s="40" t="s">
        <v>1431</v>
      </c>
      <c r="H370" s="40" t="s">
        <v>1436</v>
      </c>
      <c r="I370" s="245" t="s">
        <v>87</v>
      </c>
      <c r="J370" s="48"/>
      <c r="K370" s="44"/>
      <c r="L370" s="44"/>
      <c r="M370" s="48"/>
      <c r="N370" s="48"/>
      <c r="O370" s="48"/>
      <c r="P370" s="48"/>
      <c r="Q370" s="48"/>
      <c r="R370" s="48"/>
      <c r="S370" s="44"/>
      <c r="T370" s="39" t="s">
        <v>1418</v>
      </c>
      <c r="U370" s="39">
        <v>498.16</v>
      </c>
      <c r="V370" s="46">
        <v>1793.76</v>
      </c>
      <c r="W370" s="238">
        <v>295958.77</v>
      </c>
      <c r="X370" s="46">
        <f t="shared" si="21"/>
        <v>331473.82240000006</v>
      </c>
      <c r="Y370" s="48"/>
      <c r="Z370" s="50">
        <v>2016</v>
      </c>
      <c r="AA370" s="37"/>
    </row>
    <row r="371" spans="1:32" ht="63">
      <c r="A371" s="248">
        <v>13</v>
      </c>
      <c r="B371" s="249" t="s">
        <v>32</v>
      </c>
      <c r="C371" s="43" t="s">
        <v>1430</v>
      </c>
      <c r="D371" s="168"/>
      <c r="E371" s="168"/>
      <c r="F371" s="168"/>
      <c r="G371" s="250" t="s">
        <v>1431</v>
      </c>
      <c r="H371" s="250" t="s">
        <v>1436</v>
      </c>
      <c r="I371" s="246" t="s">
        <v>1596</v>
      </c>
      <c r="J371" s="48"/>
      <c r="K371" s="44"/>
      <c r="L371" s="44"/>
      <c r="M371" s="48"/>
      <c r="N371" s="48"/>
      <c r="O371" s="48"/>
      <c r="P371" s="48"/>
      <c r="Q371" s="48"/>
      <c r="R371" s="153"/>
      <c r="S371" s="251"/>
      <c r="T371" s="246"/>
      <c r="U371" s="246"/>
      <c r="V371" s="238"/>
      <c r="W371" s="238">
        <v>151932.36</v>
      </c>
      <c r="X371" s="238">
        <f t="shared" si="21"/>
        <v>170164.2432</v>
      </c>
      <c r="Y371" s="153"/>
      <c r="Z371" s="247"/>
      <c r="AA371" s="248"/>
      <c r="AB371" s="252"/>
      <c r="AC371" s="252"/>
      <c r="AD371" s="252"/>
      <c r="AE371" s="252"/>
      <c r="AF371" s="252"/>
    </row>
    <row r="372" spans="1:27" ht="47.25">
      <c r="A372" s="37">
        <v>14</v>
      </c>
      <c r="B372" s="38" t="s">
        <v>32</v>
      </c>
      <c r="C372" s="167" t="s">
        <v>1430</v>
      </c>
      <c r="D372" s="168"/>
      <c r="E372" s="168"/>
      <c r="F372" s="168"/>
      <c r="G372" s="40" t="s">
        <v>1431</v>
      </c>
      <c r="H372" s="40" t="s">
        <v>1438</v>
      </c>
      <c r="I372" s="245" t="s">
        <v>88</v>
      </c>
      <c r="J372" s="48"/>
      <c r="K372" s="44"/>
      <c r="L372" s="44"/>
      <c r="M372" s="48"/>
      <c r="N372" s="48"/>
      <c r="O372" s="48"/>
      <c r="P372" s="48"/>
      <c r="Q372" s="48"/>
      <c r="R372" s="48"/>
      <c r="S372" s="44"/>
      <c r="T372" s="39" t="s">
        <v>1418</v>
      </c>
      <c r="U372" s="173">
        <v>108.48</v>
      </c>
      <c r="V372" s="46">
        <v>2808.04</v>
      </c>
      <c r="W372" s="238">
        <v>275590</v>
      </c>
      <c r="X372" s="46">
        <f t="shared" si="21"/>
        <v>308660.80000000005</v>
      </c>
      <c r="Y372" s="48"/>
      <c r="Z372" s="50">
        <v>2016</v>
      </c>
      <c r="AA372" s="37"/>
    </row>
    <row r="373" spans="1:27" ht="47.25">
      <c r="A373" s="37">
        <v>15</v>
      </c>
      <c r="B373" s="38" t="s">
        <v>32</v>
      </c>
      <c r="C373" s="167" t="s">
        <v>1440</v>
      </c>
      <c r="D373" s="168"/>
      <c r="E373" s="168"/>
      <c r="F373" s="168"/>
      <c r="G373" s="40" t="s">
        <v>1441</v>
      </c>
      <c r="H373" s="40" t="s">
        <v>1442</v>
      </c>
      <c r="I373" s="168" t="s">
        <v>89</v>
      </c>
      <c r="J373" s="48"/>
      <c r="K373" s="44"/>
      <c r="L373" s="44"/>
      <c r="M373" s="48"/>
      <c r="N373" s="48"/>
      <c r="O373" s="48"/>
      <c r="P373" s="48"/>
      <c r="Q373" s="48"/>
      <c r="R373" s="48"/>
      <c r="S373" s="44"/>
      <c r="T373" s="39" t="s">
        <v>369</v>
      </c>
      <c r="U373" s="39">
        <v>108.93</v>
      </c>
      <c r="V373" s="46">
        <v>30266.22</v>
      </c>
      <c r="W373" s="238">
        <v>53571.21</v>
      </c>
      <c r="X373" s="46">
        <f t="shared" si="21"/>
        <v>59999.75520000001</v>
      </c>
      <c r="Y373" s="48"/>
      <c r="Z373" s="50">
        <v>2016</v>
      </c>
      <c r="AA373" s="37"/>
    </row>
    <row r="374" spans="1:27" ht="47.25">
      <c r="A374" s="37">
        <v>16</v>
      </c>
      <c r="B374" s="38" t="s">
        <v>32</v>
      </c>
      <c r="C374" s="167" t="s">
        <v>1440</v>
      </c>
      <c r="D374" s="168"/>
      <c r="E374" s="168"/>
      <c r="F374" s="168"/>
      <c r="G374" s="40" t="s">
        <v>1444</v>
      </c>
      <c r="H374" s="40" t="s">
        <v>1445</v>
      </c>
      <c r="I374" s="168" t="s">
        <v>89</v>
      </c>
      <c r="J374" s="48"/>
      <c r="K374" s="44"/>
      <c r="L374" s="44"/>
      <c r="M374" s="48"/>
      <c r="N374" s="48"/>
      <c r="O374" s="48"/>
      <c r="P374" s="48"/>
      <c r="Q374" s="48"/>
      <c r="R374" s="48"/>
      <c r="S374" s="44"/>
      <c r="T374" s="39" t="s">
        <v>369</v>
      </c>
      <c r="U374" s="39">
        <v>205.38</v>
      </c>
      <c r="V374" s="46">
        <v>8672.74</v>
      </c>
      <c r="W374" s="238">
        <v>251509.46</v>
      </c>
      <c r="X374" s="46">
        <f t="shared" si="21"/>
        <v>281690.59520000004</v>
      </c>
      <c r="Y374" s="48"/>
      <c r="Z374" s="50">
        <v>2016</v>
      </c>
      <c r="AA374" s="37"/>
    </row>
    <row r="375" spans="1:27" ht="47.25">
      <c r="A375" s="37">
        <v>17</v>
      </c>
      <c r="B375" s="38" t="s">
        <v>32</v>
      </c>
      <c r="C375" s="167" t="s">
        <v>1440</v>
      </c>
      <c r="D375" s="168"/>
      <c r="E375" s="168"/>
      <c r="F375" s="168"/>
      <c r="G375" s="40" t="s">
        <v>1447</v>
      </c>
      <c r="H375" s="40" t="s">
        <v>1448</v>
      </c>
      <c r="I375" s="245" t="s">
        <v>90</v>
      </c>
      <c r="J375" s="48"/>
      <c r="K375" s="44"/>
      <c r="L375" s="44"/>
      <c r="M375" s="48"/>
      <c r="N375" s="48"/>
      <c r="O375" s="48"/>
      <c r="P375" s="48"/>
      <c r="Q375" s="48"/>
      <c r="R375" s="48"/>
      <c r="S375" s="44"/>
      <c r="T375" s="39" t="s">
        <v>369</v>
      </c>
      <c r="U375" s="39">
        <v>145.24</v>
      </c>
      <c r="V375" s="46">
        <v>30266.22</v>
      </c>
      <c r="W375" s="238">
        <v>59019.13</v>
      </c>
      <c r="X375" s="46">
        <f t="shared" si="21"/>
        <v>66101.4256</v>
      </c>
      <c r="Y375" s="48"/>
      <c r="Z375" s="50">
        <v>2016</v>
      </c>
      <c r="AA375" s="37"/>
    </row>
    <row r="376" spans="1:27" ht="47.25">
      <c r="A376" s="37">
        <v>18</v>
      </c>
      <c r="B376" s="38" t="s">
        <v>32</v>
      </c>
      <c r="C376" s="167" t="s">
        <v>1440</v>
      </c>
      <c r="D376" s="168"/>
      <c r="E376" s="168"/>
      <c r="F376" s="168"/>
      <c r="G376" s="40" t="s">
        <v>1450</v>
      </c>
      <c r="H376" s="40" t="s">
        <v>1451</v>
      </c>
      <c r="I376" s="245" t="s">
        <v>91</v>
      </c>
      <c r="J376" s="48"/>
      <c r="K376" s="44"/>
      <c r="L376" s="44"/>
      <c r="M376" s="48"/>
      <c r="N376" s="48"/>
      <c r="O376" s="48"/>
      <c r="P376" s="48"/>
      <c r="Q376" s="48"/>
      <c r="R376" s="48"/>
      <c r="S376" s="44"/>
      <c r="T376" s="39" t="s">
        <v>369</v>
      </c>
      <c r="U376" s="39">
        <v>273.83</v>
      </c>
      <c r="V376" s="46">
        <v>8672.74</v>
      </c>
      <c r="W376" s="253">
        <v>267640.76</v>
      </c>
      <c r="X376" s="46">
        <f t="shared" si="21"/>
        <v>299757.6512</v>
      </c>
      <c r="Y376" s="48"/>
      <c r="Z376" s="50">
        <v>2016</v>
      </c>
      <c r="AA376" s="37"/>
    </row>
    <row r="377" spans="1:27" ht="47.25">
      <c r="A377" s="37">
        <v>19</v>
      </c>
      <c r="B377" s="38" t="s">
        <v>32</v>
      </c>
      <c r="C377" s="167" t="s">
        <v>1440</v>
      </c>
      <c r="D377" s="168"/>
      <c r="E377" s="168"/>
      <c r="F377" s="168"/>
      <c r="G377" s="40" t="s">
        <v>1441</v>
      </c>
      <c r="H377" s="40" t="s">
        <v>1442</v>
      </c>
      <c r="I377" s="245" t="s">
        <v>84</v>
      </c>
      <c r="J377" s="48"/>
      <c r="K377" s="44"/>
      <c r="L377" s="44"/>
      <c r="M377" s="48"/>
      <c r="N377" s="48"/>
      <c r="O377" s="48"/>
      <c r="P377" s="48"/>
      <c r="Q377" s="48"/>
      <c r="R377" s="48"/>
      <c r="S377" s="44"/>
      <c r="T377" s="39" t="s">
        <v>369</v>
      </c>
      <c r="U377" s="39">
        <v>108.93</v>
      </c>
      <c r="V377" s="46">
        <v>30266.22</v>
      </c>
      <c r="W377" s="238">
        <v>56597.83</v>
      </c>
      <c r="X377" s="46">
        <f t="shared" si="21"/>
        <v>63389.56960000001</v>
      </c>
      <c r="Y377" s="48"/>
      <c r="Z377" s="50">
        <v>2016</v>
      </c>
      <c r="AA377" s="37"/>
    </row>
    <row r="378" spans="1:27" ht="47.25">
      <c r="A378" s="37">
        <v>20</v>
      </c>
      <c r="B378" s="38" t="s">
        <v>32</v>
      </c>
      <c r="C378" s="167" t="s">
        <v>1440</v>
      </c>
      <c r="D378" s="168"/>
      <c r="E378" s="168"/>
      <c r="F378" s="168"/>
      <c r="G378" s="40" t="s">
        <v>1454</v>
      </c>
      <c r="H378" s="40" t="s">
        <v>1445</v>
      </c>
      <c r="I378" s="245" t="s">
        <v>92</v>
      </c>
      <c r="J378" s="48"/>
      <c r="K378" s="44"/>
      <c r="L378" s="44"/>
      <c r="M378" s="48"/>
      <c r="N378" s="48"/>
      <c r="O378" s="48"/>
      <c r="P378" s="48"/>
      <c r="Q378" s="48"/>
      <c r="R378" s="48"/>
      <c r="S378" s="44"/>
      <c r="T378" s="39" t="s">
        <v>369</v>
      </c>
      <c r="U378" s="39">
        <v>205.38</v>
      </c>
      <c r="V378" s="46">
        <v>8672.74</v>
      </c>
      <c r="W378" s="238">
        <v>197009.96</v>
      </c>
      <c r="X378" s="46">
        <f t="shared" si="21"/>
        <v>220651.1552</v>
      </c>
      <c r="Y378" s="48"/>
      <c r="Z378" s="50">
        <v>2016</v>
      </c>
      <c r="AA378" s="37"/>
    </row>
    <row r="379" spans="1:27" ht="47.25">
      <c r="A379" s="37">
        <v>21</v>
      </c>
      <c r="B379" s="38" t="s">
        <v>32</v>
      </c>
      <c r="C379" s="167" t="s">
        <v>1456</v>
      </c>
      <c r="D379" s="168"/>
      <c r="E379" s="168"/>
      <c r="F379" s="168"/>
      <c r="G379" s="40" t="s">
        <v>1457</v>
      </c>
      <c r="H379" s="40" t="s">
        <v>293</v>
      </c>
      <c r="I379" s="169"/>
      <c r="J379" s="48"/>
      <c r="K379" s="44"/>
      <c r="L379" s="44"/>
      <c r="M379" s="48"/>
      <c r="N379" s="48"/>
      <c r="O379" s="48"/>
      <c r="P379" s="48"/>
      <c r="Q379" s="48"/>
      <c r="R379" s="48"/>
      <c r="S379" s="44"/>
      <c r="T379" s="39" t="s">
        <v>1458</v>
      </c>
      <c r="U379" s="39">
        <v>1200</v>
      </c>
      <c r="V379" s="46">
        <v>130.04</v>
      </c>
      <c r="W379" s="238">
        <v>178787.5</v>
      </c>
      <c r="X379" s="46">
        <f t="shared" si="21"/>
        <v>200242.00000000003</v>
      </c>
      <c r="Y379" s="48"/>
      <c r="Z379" s="50">
        <v>2016</v>
      </c>
      <c r="AA379" s="37"/>
    </row>
    <row r="380" spans="1:27" ht="31.5">
      <c r="A380" s="37">
        <v>22</v>
      </c>
      <c r="B380" s="38" t="s">
        <v>32</v>
      </c>
      <c r="C380" s="167" t="s">
        <v>1440</v>
      </c>
      <c r="D380" s="168"/>
      <c r="E380" s="168"/>
      <c r="F380" s="168"/>
      <c r="G380" s="40" t="s">
        <v>1460</v>
      </c>
      <c r="H380" s="40" t="s">
        <v>294</v>
      </c>
      <c r="I380" s="169"/>
      <c r="J380" s="48"/>
      <c r="K380" s="44"/>
      <c r="L380" s="44"/>
      <c r="M380" s="48"/>
      <c r="N380" s="48"/>
      <c r="O380" s="48"/>
      <c r="P380" s="48"/>
      <c r="Q380" s="48"/>
      <c r="R380" s="48"/>
      <c r="S380" s="44"/>
      <c r="T380" s="39" t="s">
        <v>1418</v>
      </c>
      <c r="U380" s="39">
        <v>302.34</v>
      </c>
      <c r="V380" s="46">
        <v>18000</v>
      </c>
      <c r="W380" s="46">
        <v>183316.73</v>
      </c>
      <c r="X380" s="46">
        <f t="shared" si="21"/>
        <v>205314.73760000002</v>
      </c>
      <c r="Y380" s="48"/>
      <c r="Z380" s="50">
        <v>2016</v>
      </c>
      <c r="AA380" s="37"/>
    </row>
    <row r="381" spans="1:27" ht="78.75">
      <c r="A381" s="37">
        <v>23</v>
      </c>
      <c r="B381" s="38" t="s">
        <v>32</v>
      </c>
      <c r="C381" s="167" t="s">
        <v>1462</v>
      </c>
      <c r="D381" s="168"/>
      <c r="E381" s="168"/>
      <c r="F381" s="168"/>
      <c r="G381" s="40" t="s">
        <v>1463</v>
      </c>
      <c r="H381" s="40" t="s">
        <v>295</v>
      </c>
      <c r="I381" s="169"/>
      <c r="J381" s="48"/>
      <c r="K381" s="44"/>
      <c r="L381" s="44"/>
      <c r="M381" s="48"/>
      <c r="N381" s="48"/>
      <c r="O381" s="48"/>
      <c r="P381" s="48"/>
      <c r="Q381" s="48"/>
      <c r="R381" s="48"/>
      <c r="S381" s="44"/>
      <c r="T381" s="39" t="s">
        <v>1464</v>
      </c>
      <c r="U381" s="39">
        <v>64</v>
      </c>
      <c r="V381" s="46">
        <v>25809</v>
      </c>
      <c r="W381" s="46">
        <v>825888</v>
      </c>
      <c r="X381" s="46">
        <f t="shared" si="21"/>
        <v>924994.56</v>
      </c>
      <c r="Y381" s="48"/>
      <c r="Z381" s="50">
        <v>2016</v>
      </c>
      <c r="AA381" s="37"/>
    </row>
    <row r="382" spans="1:27" ht="47.25">
      <c r="A382" s="37">
        <v>24</v>
      </c>
      <c r="B382" s="38" t="s">
        <v>32</v>
      </c>
      <c r="C382" s="174" t="s">
        <v>1466</v>
      </c>
      <c r="D382" s="175"/>
      <c r="E382" s="175"/>
      <c r="F382" s="175"/>
      <c r="G382" s="176" t="s">
        <v>1467</v>
      </c>
      <c r="H382" s="176" t="s">
        <v>296</v>
      </c>
      <c r="I382" s="177"/>
      <c r="J382" s="48"/>
      <c r="K382" s="44"/>
      <c r="L382" s="44"/>
      <c r="M382" s="48"/>
      <c r="N382" s="48"/>
      <c r="O382" s="48"/>
      <c r="P382" s="48"/>
      <c r="Q382" s="48"/>
      <c r="R382" s="48"/>
      <c r="S382" s="44"/>
      <c r="T382" s="178" t="s">
        <v>1458</v>
      </c>
      <c r="U382" s="178">
        <v>44</v>
      </c>
      <c r="V382" s="179">
        <v>4900</v>
      </c>
      <c r="W382" s="179">
        <f>U382*V382</f>
        <v>215600</v>
      </c>
      <c r="X382" s="179">
        <f t="shared" si="21"/>
        <v>241472.00000000003</v>
      </c>
      <c r="Y382" s="48"/>
      <c r="Z382" s="50">
        <v>2016</v>
      </c>
      <c r="AA382" s="37"/>
    </row>
    <row r="383" spans="1:27" ht="47.25">
      <c r="A383" s="37">
        <v>25</v>
      </c>
      <c r="B383" s="38" t="s">
        <v>32</v>
      </c>
      <c r="C383" s="167" t="s">
        <v>1469</v>
      </c>
      <c r="D383" s="168"/>
      <c r="E383" s="168"/>
      <c r="F383" s="168"/>
      <c r="G383" s="167" t="s">
        <v>1470</v>
      </c>
      <c r="H383" s="82" t="s">
        <v>297</v>
      </c>
      <c r="I383" s="167"/>
      <c r="J383" s="48"/>
      <c r="K383" s="44"/>
      <c r="L383" s="44"/>
      <c r="M383" s="48"/>
      <c r="N383" s="48"/>
      <c r="O383" s="48"/>
      <c r="P383" s="48"/>
      <c r="Q383" s="48"/>
      <c r="R383" s="48"/>
      <c r="S383" s="44"/>
      <c r="T383" s="180" t="s">
        <v>1471</v>
      </c>
      <c r="U383" s="178">
        <v>1</v>
      </c>
      <c r="V383" s="179">
        <v>893000</v>
      </c>
      <c r="W383" s="179">
        <f>U383*V383</f>
        <v>893000</v>
      </c>
      <c r="X383" s="179">
        <f>W383*1.12</f>
        <v>1000160.0000000001</v>
      </c>
      <c r="Y383" s="48"/>
      <c r="Z383" s="50">
        <v>2016</v>
      </c>
      <c r="AA383" s="37"/>
    </row>
    <row r="384" spans="1:27" ht="47.25">
      <c r="A384" s="37">
        <v>26</v>
      </c>
      <c r="B384" s="38" t="s">
        <v>32</v>
      </c>
      <c r="C384" s="167" t="s">
        <v>1469</v>
      </c>
      <c r="D384" s="168"/>
      <c r="E384" s="168"/>
      <c r="F384" s="168"/>
      <c r="G384" s="167" t="s">
        <v>1473</v>
      </c>
      <c r="H384" s="82" t="s">
        <v>298</v>
      </c>
      <c r="I384" s="167"/>
      <c r="J384" s="48"/>
      <c r="K384" s="44"/>
      <c r="L384" s="44"/>
      <c r="M384" s="48"/>
      <c r="N384" s="48"/>
      <c r="O384" s="48"/>
      <c r="P384" s="48"/>
      <c r="Q384" s="48"/>
      <c r="R384" s="48"/>
      <c r="S384" s="44"/>
      <c r="T384" s="180" t="s">
        <v>1471</v>
      </c>
      <c r="U384" s="178">
        <v>1</v>
      </c>
      <c r="V384" s="179">
        <v>600000</v>
      </c>
      <c r="W384" s="179">
        <f>U384*V384</f>
        <v>600000</v>
      </c>
      <c r="X384" s="179">
        <f>W384*1.12</f>
        <v>672000.0000000001</v>
      </c>
      <c r="Y384" s="48"/>
      <c r="Z384" s="50">
        <v>2016</v>
      </c>
      <c r="AA384" s="37"/>
    </row>
    <row r="385" spans="1:27" ht="47.25">
      <c r="A385" s="37">
        <v>27</v>
      </c>
      <c r="B385" s="38" t="s">
        <v>32</v>
      </c>
      <c r="C385" s="167" t="s">
        <v>1475</v>
      </c>
      <c r="D385" s="168"/>
      <c r="E385" s="168"/>
      <c r="F385" s="168"/>
      <c r="G385" s="167" t="s">
        <v>1476</v>
      </c>
      <c r="H385" s="167" t="s">
        <v>299</v>
      </c>
      <c r="I385" s="177"/>
      <c r="J385" s="48"/>
      <c r="K385" s="44"/>
      <c r="L385" s="44"/>
      <c r="M385" s="48"/>
      <c r="N385" s="48"/>
      <c r="O385" s="48"/>
      <c r="P385" s="48"/>
      <c r="Q385" s="48"/>
      <c r="R385" s="48"/>
      <c r="S385" s="44"/>
      <c r="T385" s="180" t="s">
        <v>1471</v>
      </c>
      <c r="U385" s="178">
        <v>1</v>
      </c>
      <c r="V385" s="179">
        <v>848200</v>
      </c>
      <c r="W385" s="179">
        <f>U385*V385</f>
        <v>848200</v>
      </c>
      <c r="X385" s="179">
        <f>W385*1.12</f>
        <v>949984.0000000001</v>
      </c>
      <c r="Y385" s="48"/>
      <c r="Z385" s="50">
        <v>2016</v>
      </c>
      <c r="AA385" s="37"/>
    </row>
    <row r="386" spans="1:27" ht="31.5">
      <c r="A386" s="37">
        <v>28</v>
      </c>
      <c r="B386" s="38" t="s">
        <v>32</v>
      </c>
      <c r="C386" s="167" t="s">
        <v>1475</v>
      </c>
      <c r="D386" s="168"/>
      <c r="E386" s="168"/>
      <c r="F386" s="168"/>
      <c r="G386" s="82" t="s">
        <v>1478</v>
      </c>
      <c r="H386" s="167" t="s">
        <v>300</v>
      </c>
      <c r="I386" s="177"/>
      <c r="J386" s="48"/>
      <c r="K386" s="44"/>
      <c r="L386" s="44"/>
      <c r="M386" s="48"/>
      <c r="N386" s="48"/>
      <c r="O386" s="48"/>
      <c r="P386" s="48"/>
      <c r="Q386" s="48"/>
      <c r="R386" s="48"/>
      <c r="S386" s="44"/>
      <c r="T386" s="180" t="s">
        <v>1471</v>
      </c>
      <c r="U386" s="178">
        <v>1</v>
      </c>
      <c r="V386" s="179">
        <v>758900</v>
      </c>
      <c r="W386" s="179">
        <f>U386*V386</f>
        <v>758900</v>
      </c>
      <c r="X386" s="179">
        <f>W386*1.12</f>
        <v>849968.0000000001</v>
      </c>
      <c r="Y386" s="48"/>
      <c r="Z386" s="50">
        <v>2016</v>
      </c>
      <c r="AA386" s="37"/>
    </row>
    <row r="387" spans="1:27" ht="15.75">
      <c r="A387" s="387" t="s">
        <v>371</v>
      </c>
      <c r="B387" s="388"/>
      <c r="C387" s="388"/>
      <c r="D387" s="388"/>
      <c r="E387" s="388"/>
      <c r="F387" s="388"/>
      <c r="G387" s="388"/>
      <c r="H387" s="388"/>
      <c r="I387" s="388"/>
      <c r="J387" s="388"/>
      <c r="K387" s="388"/>
      <c r="L387" s="388"/>
      <c r="M387" s="388"/>
      <c r="N387" s="388"/>
      <c r="O387" s="388"/>
      <c r="P387" s="388"/>
      <c r="Q387" s="388"/>
      <c r="R387" s="388"/>
      <c r="S387" s="388"/>
      <c r="T387" s="388"/>
      <c r="U387" s="388"/>
      <c r="V387" s="389"/>
      <c r="W387" s="158">
        <f>SUM(W359:W386)</f>
        <v>40510957.59164037</v>
      </c>
      <c r="X387" s="158">
        <f>W387*1.12</f>
        <v>45372272.502637215</v>
      </c>
      <c r="Y387" s="48"/>
      <c r="Z387" s="50"/>
      <c r="AA387" s="51"/>
    </row>
    <row r="388" spans="1:27" ht="15.75">
      <c r="A388" s="181" t="s">
        <v>359</v>
      </c>
      <c r="B388" s="182"/>
      <c r="C388" s="182"/>
      <c r="D388" s="182"/>
      <c r="E388" s="182"/>
      <c r="F388" s="182"/>
      <c r="G388" s="182"/>
      <c r="H388" s="182"/>
      <c r="I388" s="182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2"/>
      <c r="U388" s="184"/>
      <c r="V388" s="185"/>
      <c r="W388" s="158"/>
      <c r="X388" s="158"/>
      <c r="Y388" s="48"/>
      <c r="Z388" s="50"/>
      <c r="AA388" s="51"/>
    </row>
    <row r="389" spans="1:27" ht="63">
      <c r="A389" s="37">
        <v>28</v>
      </c>
      <c r="B389" s="38" t="s">
        <v>32</v>
      </c>
      <c r="C389" s="186" t="s">
        <v>1479</v>
      </c>
      <c r="D389" s="186"/>
      <c r="E389" s="186"/>
      <c r="F389" s="186"/>
      <c r="G389" s="40" t="s">
        <v>1480</v>
      </c>
      <c r="H389" s="40" t="s">
        <v>1481</v>
      </c>
      <c r="I389" s="86" t="s">
        <v>93</v>
      </c>
      <c r="J389" s="48"/>
      <c r="K389" s="44"/>
      <c r="L389" s="44"/>
      <c r="M389" s="48"/>
      <c r="N389" s="48"/>
      <c r="O389" s="48"/>
      <c r="P389" s="48"/>
      <c r="Q389" s="48"/>
      <c r="R389" s="48"/>
      <c r="S389" s="44"/>
      <c r="T389" s="187"/>
      <c r="U389" s="187"/>
      <c r="V389" s="188"/>
      <c r="W389" s="238">
        <v>5766076.399999999</v>
      </c>
      <c r="X389" s="46">
        <v>6458005.568</v>
      </c>
      <c r="Y389" s="189" t="s">
        <v>301</v>
      </c>
      <c r="Z389" s="50">
        <v>2016</v>
      </c>
      <c r="AA389" s="37"/>
    </row>
    <row r="390" spans="1:27" ht="63">
      <c r="A390" s="37">
        <v>29</v>
      </c>
      <c r="B390" s="38" t="s">
        <v>32</v>
      </c>
      <c r="C390" s="186" t="s">
        <v>1479</v>
      </c>
      <c r="D390" s="186"/>
      <c r="E390" s="186"/>
      <c r="F390" s="186"/>
      <c r="G390" s="40" t="s">
        <v>1480</v>
      </c>
      <c r="H390" s="40" t="s">
        <v>1481</v>
      </c>
      <c r="I390" s="86" t="s">
        <v>94</v>
      </c>
      <c r="J390" s="48"/>
      <c r="K390" s="44"/>
      <c r="L390" s="44"/>
      <c r="M390" s="48"/>
      <c r="N390" s="48"/>
      <c r="O390" s="48"/>
      <c r="P390" s="48"/>
      <c r="Q390" s="48"/>
      <c r="R390" s="48"/>
      <c r="S390" s="44"/>
      <c r="T390" s="187"/>
      <c r="U390" s="187"/>
      <c r="V390" s="188"/>
      <c r="W390" s="238">
        <v>1314983</v>
      </c>
      <c r="X390" s="46">
        <v>1472780.9600000002</v>
      </c>
      <c r="Y390" s="189" t="s">
        <v>301</v>
      </c>
      <c r="Z390" s="50">
        <v>2016</v>
      </c>
      <c r="AA390" s="37"/>
    </row>
    <row r="391" spans="1:27" ht="63">
      <c r="A391" s="37">
        <v>30</v>
      </c>
      <c r="B391" s="38" t="s">
        <v>32</v>
      </c>
      <c r="C391" s="186" t="s">
        <v>1479</v>
      </c>
      <c r="D391" s="186"/>
      <c r="E391" s="186"/>
      <c r="F391" s="186"/>
      <c r="G391" s="40" t="s">
        <v>1480</v>
      </c>
      <c r="H391" s="40" t="s">
        <v>1481</v>
      </c>
      <c r="I391" s="86" t="s">
        <v>95</v>
      </c>
      <c r="J391" s="48"/>
      <c r="K391" s="44"/>
      <c r="L391" s="44"/>
      <c r="M391" s="48"/>
      <c r="N391" s="48"/>
      <c r="O391" s="48"/>
      <c r="P391" s="48"/>
      <c r="Q391" s="48"/>
      <c r="R391" s="48"/>
      <c r="S391" s="44"/>
      <c r="T391" s="187"/>
      <c r="U391" s="187"/>
      <c r="V391" s="188"/>
      <c r="W391" s="238">
        <v>6624735</v>
      </c>
      <c r="X391" s="46">
        <v>7419703.200000001</v>
      </c>
      <c r="Y391" s="189" t="s">
        <v>301</v>
      </c>
      <c r="Z391" s="50">
        <v>2016</v>
      </c>
      <c r="AA391" s="37"/>
    </row>
    <row r="392" spans="1:27" ht="63">
      <c r="A392" s="37">
        <v>31</v>
      </c>
      <c r="B392" s="38" t="s">
        <v>32</v>
      </c>
      <c r="C392" s="186" t="s">
        <v>1479</v>
      </c>
      <c r="D392" s="186"/>
      <c r="E392" s="186"/>
      <c r="F392" s="186"/>
      <c r="G392" s="40" t="s">
        <v>1480</v>
      </c>
      <c r="H392" s="40" t="s">
        <v>1481</v>
      </c>
      <c r="I392" s="86" t="s">
        <v>96</v>
      </c>
      <c r="J392" s="48"/>
      <c r="K392" s="44"/>
      <c r="L392" s="44"/>
      <c r="M392" s="48"/>
      <c r="N392" s="48"/>
      <c r="O392" s="48"/>
      <c r="P392" s="48"/>
      <c r="Q392" s="48"/>
      <c r="R392" s="48"/>
      <c r="S392" s="44"/>
      <c r="T392" s="187"/>
      <c r="U392" s="187"/>
      <c r="V392" s="188"/>
      <c r="W392" s="238">
        <v>11091776.4</v>
      </c>
      <c r="X392" s="46">
        <v>12422789.568000002</v>
      </c>
      <c r="Y392" s="189" t="s">
        <v>301</v>
      </c>
      <c r="Z392" s="50">
        <v>2016</v>
      </c>
      <c r="AA392" s="37"/>
    </row>
    <row r="393" spans="1:27" ht="63">
      <c r="A393" s="37">
        <v>32</v>
      </c>
      <c r="B393" s="38" t="s">
        <v>32</v>
      </c>
      <c r="C393" s="186" t="s">
        <v>1479</v>
      </c>
      <c r="D393" s="186"/>
      <c r="E393" s="186"/>
      <c r="F393" s="186"/>
      <c r="G393" s="40" t="s">
        <v>1480</v>
      </c>
      <c r="H393" s="40" t="s">
        <v>1481</v>
      </c>
      <c r="I393" s="86" t="s">
        <v>97</v>
      </c>
      <c r="J393" s="48"/>
      <c r="K393" s="44"/>
      <c r="L393" s="44"/>
      <c r="M393" s="48"/>
      <c r="N393" s="48"/>
      <c r="O393" s="48"/>
      <c r="P393" s="48"/>
      <c r="Q393" s="48"/>
      <c r="R393" s="48"/>
      <c r="S393" s="44"/>
      <c r="T393" s="187"/>
      <c r="U393" s="187"/>
      <c r="V393" s="188"/>
      <c r="W393" s="238">
        <v>273515.89</v>
      </c>
      <c r="X393" s="46">
        <v>306337.79680000007</v>
      </c>
      <c r="Y393" s="189" t="s">
        <v>301</v>
      </c>
      <c r="Z393" s="50">
        <v>2016</v>
      </c>
      <c r="AA393" s="37"/>
    </row>
    <row r="394" spans="1:27" ht="31.5">
      <c r="A394" s="37">
        <v>33</v>
      </c>
      <c r="B394" s="38" t="s">
        <v>32</v>
      </c>
      <c r="C394" s="186" t="s">
        <v>1482</v>
      </c>
      <c r="D394" s="186"/>
      <c r="E394" s="186"/>
      <c r="F394" s="186"/>
      <c r="G394" s="40" t="s">
        <v>39</v>
      </c>
      <c r="H394" s="40" t="s">
        <v>39</v>
      </c>
      <c r="I394" s="86" t="s">
        <v>98</v>
      </c>
      <c r="J394" s="48"/>
      <c r="K394" s="44"/>
      <c r="L394" s="44"/>
      <c r="M394" s="48"/>
      <c r="N394" s="48"/>
      <c r="O394" s="48"/>
      <c r="P394" s="48"/>
      <c r="Q394" s="48"/>
      <c r="R394" s="48"/>
      <c r="S394" s="44"/>
      <c r="T394" s="187"/>
      <c r="U394" s="187"/>
      <c r="V394" s="188"/>
      <c r="W394" s="238">
        <v>809919.7</v>
      </c>
      <c r="X394" s="46">
        <v>907110.064</v>
      </c>
      <c r="Y394" s="189" t="s">
        <v>301</v>
      </c>
      <c r="Z394" s="50">
        <v>2016</v>
      </c>
      <c r="AA394" s="37"/>
    </row>
    <row r="395" spans="1:27" ht="31.5">
      <c r="A395" s="37">
        <v>34</v>
      </c>
      <c r="B395" s="38" t="s">
        <v>32</v>
      </c>
      <c r="C395" s="186" t="s">
        <v>1483</v>
      </c>
      <c r="D395" s="186"/>
      <c r="E395" s="186"/>
      <c r="F395" s="186"/>
      <c r="G395" s="40" t="s">
        <v>40</v>
      </c>
      <c r="H395" s="40" t="s">
        <v>40</v>
      </c>
      <c r="I395" s="86" t="s">
        <v>99</v>
      </c>
      <c r="J395" s="48"/>
      <c r="K395" s="44"/>
      <c r="L395" s="44"/>
      <c r="M395" s="48"/>
      <c r="N395" s="48"/>
      <c r="O395" s="48"/>
      <c r="P395" s="48"/>
      <c r="Q395" s="48"/>
      <c r="R395" s="48"/>
      <c r="S395" s="44"/>
      <c r="T395" s="187"/>
      <c r="U395" s="187"/>
      <c r="V395" s="188"/>
      <c r="W395" s="238">
        <v>331839.6</v>
      </c>
      <c r="X395" s="46">
        <v>371660.352</v>
      </c>
      <c r="Y395" s="189" t="s">
        <v>301</v>
      </c>
      <c r="Z395" s="50">
        <v>2016</v>
      </c>
      <c r="AA395" s="37"/>
    </row>
    <row r="396" spans="1:27" ht="78.75">
      <c r="A396" s="37">
        <v>35</v>
      </c>
      <c r="B396" s="38" t="s">
        <v>32</v>
      </c>
      <c r="C396" s="186" t="s">
        <v>1484</v>
      </c>
      <c r="D396" s="186"/>
      <c r="E396" s="186"/>
      <c r="F396" s="186"/>
      <c r="G396" s="40" t="s">
        <v>41</v>
      </c>
      <c r="H396" s="40" t="s">
        <v>42</v>
      </c>
      <c r="I396" s="86" t="s">
        <v>100</v>
      </c>
      <c r="J396" s="48"/>
      <c r="K396" s="44"/>
      <c r="L396" s="44"/>
      <c r="M396" s="48"/>
      <c r="N396" s="48"/>
      <c r="O396" s="48"/>
      <c r="P396" s="48"/>
      <c r="Q396" s="48"/>
      <c r="R396" s="48"/>
      <c r="S396" s="44"/>
      <c r="T396" s="187"/>
      <c r="U396" s="187"/>
      <c r="V396" s="188"/>
      <c r="W396" s="238">
        <v>280904.3</v>
      </c>
      <c r="X396" s="46">
        <v>314612.816</v>
      </c>
      <c r="Y396" s="189" t="s">
        <v>301</v>
      </c>
      <c r="Z396" s="50">
        <v>2016</v>
      </c>
      <c r="AA396" s="37"/>
    </row>
    <row r="397" spans="1:27" ht="78.75">
      <c r="A397" s="37">
        <v>36</v>
      </c>
      <c r="B397" s="38" t="s">
        <v>32</v>
      </c>
      <c r="C397" s="186" t="s">
        <v>1484</v>
      </c>
      <c r="D397" s="186"/>
      <c r="E397" s="186"/>
      <c r="F397" s="186"/>
      <c r="G397" s="40" t="s">
        <v>41</v>
      </c>
      <c r="H397" s="40" t="s">
        <v>42</v>
      </c>
      <c r="I397" s="86" t="s">
        <v>101</v>
      </c>
      <c r="J397" s="48"/>
      <c r="K397" s="44"/>
      <c r="L397" s="44"/>
      <c r="M397" s="48"/>
      <c r="N397" s="48"/>
      <c r="O397" s="48"/>
      <c r="P397" s="48"/>
      <c r="Q397" s="48"/>
      <c r="R397" s="48"/>
      <c r="S397" s="44"/>
      <c r="T397" s="187"/>
      <c r="U397" s="187"/>
      <c r="V397" s="188"/>
      <c r="W397" s="238">
        <v>7008254.95</v>
      </c>
      <c r="X397" s="46">
        <v>7849245.544000001</v>
      </c>
      <c r="Y397" s="189" t="s">
        <v>301</v>
      </c>
      <c r="Z397" s="50">
        <v>2016</v>
      </c>
      <c r="AA397" s="37"/>
    </row>
    <row r="398" spans="1:27" ht="47.25">
      <c r="A398" s="37">
        <v>37</v>
      </c>
      <c r="B398" s="38" t="s">
        <v>32</v>
      </c>
      <c r="C398" s="186" t="s">
        <v>1482</v>
      </c>
      <c r="D398" s="186"/>
      <c r="E398" s="186"/>
      <c r="F398" s="186"/>
      <c r="G398" s="40" t="s">
        <v>39</v>
      </c>
      <c r="H398" s="40" t="s">
        <v>39</v>
      </c>
      <c r="I398" s="86" t="s">
        <v>102</v>
      </c>
      <c r="J398" s="48"/>
      <c r="K398" s="44"/>
      <c r="L398" s="44"/>
      <c r="M398" s="48"/>
      <c r="N398" s="48"/>
      <c r="O398" s="48"/>
      <c r="P398" s="48"/>
      <c r="Q398" s="48"/>
      <c r="R398" s="48"/>
      <c r="S398" s="44"/>
      <c r="T398" s="187"/>
      <c r="U398" s="187"/>
      <c r="V398" s="188"/>
      <c r="W398" s="238">
        <v>339435</v>
      </c>
      <c r="X398" s="46">
        <v>380167.2</v>
      </c>
      <c r="Y398" s="189" t="s">
        <v>301</v>
      </c>
      <c r="Z398" s="50">
        <v>2016</v>
      </c>
      <c r="AA398" s="37"/>
    </row>
    <row r="399" spans="1:27" ht="47.25">
      <c r="A399" s="37">
        <v>38</v>
      </c>
      <c r="B399" s="38" t="s">
        <v>32</v>
      </c>
      <c r="C399" s="186" t="s">
        <v>1483</v>
      </c>
      <c r="D399" s="186"/>
      <c r="E399" s="186"/>
      <c r="F399" s="186"/>
      <c r="G399" s="40" t="s">
        <v>40</v>
      </c>
      <c r="H399" s="40" t="s">
        <v>40</v>
      </c>
      <c r="I399" s="86" t="s">
        <v>103</v>
      </c>
      <c r="J399" s="48"/>
      <c r="K399" s="44"/>
      <c r="L399" s="44"/>
      <c r="M399" s="48"/>
      <c r="N399" s="48"/>
      <c r="O399" s="48"/>
      <c r="P399" s="48"/>
      <c r="Q399" s="48"/>
      <c r="R399" s="48"/>
      <c r="S399" s="44"/>
      <c r="T399" s="187"/>
      <c r="U399" s="187"/>
      <c r="V399" s="188"/>
      <c r="W399" s="238">
        <v>266526.8</v>
      </c>
      <c r="X399" s="46">
        <v>298510.016</v>
      </c>
      <c r="Y399" s="189" t="s">
        <v>301</v>
      </c>
      <c r="Z399" s="50">
        <v>2016</v>
      </c>
      <c r="AA399" s="37"/>
    </row>
    <row r="400" spans="1:27" ht="78.75">
      <c r="A400" s="37">
        <v>39</v>
      </c>
      <c r="B400" s="38" t="s">
        <v>32</v>
      </c>
      <c r="C400" s="186" t="s">
        <v>1484</v>
      </c>
      <c r="D400" s="186"/>
      <c r="E400" s="186"/>
      <c r="F400" s="186"/>
      <c r="G400" s="40" t="s">
        <v>41</v>
      </c>
      <c r="H400" s="40" t="s">
        <v>42</v>
      </c>
      <c r="I400" s="86" t="s">
        <v>104</v>
      </c>
      <c r="J400" s="48"/>
      <c r="K400" s="44"/>
      <c r="L400" s="44"/>
      <c r="M400" s="48"/>
      <c r="N400" s="48"/>
      <c r="O400" s="48"/>
      <c r="P400" s="48"/>
      <c r="Q400" s="48"/>
      <c r="R400" s="48"/>
      <c r="S400" s="44"/>
      <c r="T400" s="187"/>
      <c r="U400" s="187"/>
      <c r="V400" s="188"/>
      <c r="W400" s="238">
        <v>209101</v>
      </c>
      <c r="X400" s="46">
        <v>234193.12000000002</v>
      </c>
      <c r="Y400" s="189" t="s">
        <v>301</v>
      </c>
      <c r="Z400" s="50">
        <v>2016</v>
      </c>
      <c r="AA400" s="37"/>
    </row>
    <row r="401" spans="1:27" ht="78.75">
      <c r="A401" s="37">
        <v>40</v>
      </c>
      <c r="B401" s="38" t="s">
        <v>32</v>
      </c>
      <c r="C401" s="186" t="s">
        <v>1484</v>
      </c>
      <c r="D401" s="186"/>
      <c r="E401" s="186"/>
      <c r="F401" s="186"/>
      <c r="G401" s="40" t="s">
        <v>41</v>
      </c>
      <c r="H401" s="40" t="s">
        <v>42</v>
      </c>
      <c r="I401" s="86" t="s">
        <v>105</v>
      </c>
      <c r="J401" s="48"/>
      <c r="K401" s="44"/>
      <c r="L401" s="44"/>
      <c r="M401" s="48"/>
      <c r="N401" s="48"/>
      <c r="O401" s="48"/>
      <c r="P401" s="48"/>
      <c r="Q401" s="48"/>
      <c r="R401" s="48"/>
      <c r="S401" s="44"/>
      <c r="T401" s="187"/>
      <c r="U401" s="187"/>
      <c r="V401" s="188"/>
      <c r="W401" s="238">
        <v>1627285.5999999999</v>
      </c>
      <c r="X401" s="46">
        <v>1822559.872</v>
      </c>
      <c r="Y401" s="189" t="s">
        <v>301</v>
      </c>
      <c r="Z401" s="50">
        <v>2016</v>
      </c>
      <c r="AA401" s="37"/>
    </row>
    <row r="402" spans="1:27" ht="94.5">
      <c r="A402" s="37">
        <v>41</v>
      </c>
      <c r="B402" s="38" t="s">
        <v>32</v>
      </c>
      <c r="C402" s="186" t="s">
        <v>1485</v>
      </c>
      <c r="D402" s="186"/>
      <c r="E402" s="186"/>
      <c r="F402" s="186"/>
      <c r="G402" s="40" t="s">
        <v>1486</v>
      </c>
      <c r="H402" s="40" t="s">
        <v>1487</v>
      </c>
      <c r="I402" s="86" t="s">
        <v>106</v>
      </c>
      <c r="J402" s="48"/>
      <c r="K402" s="44"/>
      <c r="L402" s="44"/>
      <c r="M402" s="48"/>
      <c r="N402" s="48"/>
      <c r="O402" s="48"/>
      <c r="P402" s="48"/>
      <c r="Q402" s="48"/>
      <c r="R402" s="48"/>
      <c r="S402" s="44"/>
      <c r="T402" s="187"/>
      <c r="U402" s="187"/>
      <c r="V402" s="188"/>
      <c r="W402" s="238">
        <v>572738.4</v>
      </c>
      <c r="X402" s="46">
        <v>641467.008</v>
      </c>
      <c r="Y402" s="189" t="s">
        <v>301</v>
      </c>
      <c r="Z402" s="50">
        <v>2016</v>
      </c>
      <c r="AA402" s="37"/>
    </row>
    <row r="403" spans="1:27" ht="47.25">
      <c r="A403" s="37">
        <v>42</v>
      </c>
      <c r="B403" s="38" t="s">
        <v>32</v>
      </c>
      <c r="C403" s="186" t="s">
        <v>1488</v>
      </c>
      <c r="D403" s="186"/>
      <c r="E403" s="186"/>
      <c r="F403" s="186"/>
      <c r="G403" s="40" t="s">
        <v>1489</v>
      </c>
      <c r="H403" s="40" t="s">
        <v>1489</v>
      </c>
      <c r="I403" s="86" t="s">
        <v>107</v>
      </c>
      <c r="J403" s="48"/>
      <c r="K403" s="44"/>
      <c r="L403" s="44"/>
      <c r="M403" s="48"/>
      <c r="N403" s="48"/>
      <c r="O403" s="48"/>
      <c r="P403" s="48"/>
      <c r="Q403" s="48"/>
      <c r="R403" s="48"/>
      <c r="S403" s="44"/>
      <c r="T403" s="187"/>
      <c r="U403" s="187"/>
      <c r="V403" s="188"/>
      <c r="W403" s="238">
        <v>1392000</v>
      </c>
      <c r="X403" s="46">
        <v>1559040.0000000002</v>
      </c>
      <c r="Y403" s="189" t="s">
        <v>301</v>
      </c>
      <c r="Z403" s="50">
        <v>2016</v>
      </c>
      <c r="AA403" s="37"/>
    </row>
    <row r="404" spans="1:27" ht="47.25">
      <c r="A404" s="37">
        <v>43</v>
      </c>
      <c r="B404" s="38" t="s">
        <v>32</v>
      </c>
      <c r="C404" s="186" t="s">
        <v>1488</v>
      </c>
      <c r="D404" s="186"/>
      <c r="E404" s="186"/>
      <c r="F404" s="186"/>
      <c r="G404" s="40" t="s">
        <v>1489</v>
      </c>
      <c r="H404" s="40" t="s">
        <v>1489</v>
      </c>
      <c r="I404" s="86" t="s">
        <v>108</v>
      </c>
      <c r="J404" s="48"/>
      <c r="K404" s="44"/>
      <c r="L404" s="44"/>
      <c r="M404" s="48"/>
      <c r="N404" s="48"/>
      <c r="O404" s="48"/>
      <c r="P404" s="48"/>
      <c r="Q404" s="48"/>
      <c r="R404" s="48"/>
      <c r="S404" s="44"/>
      <c r="T404" s="187"/>
      <c r="U404" s="187"/>
      <c r="V404" s="188"/>
      <c r="W404" s="238">
        <v>142473</v>
      </c>
      <c r="X404" s="46">
        <v>159569.76</v>
      </c>
      <c r="Y404" s="189" t="s">
        <v>301</v>
      </c>
      <c r="Z404" s="50">
        <v>2016</v>
      </c>
      <c r="AA404" s="37"/>
    </row>
    <row r="405" spans="1:27" ht="78.75">
      <c r="A405" s="37">
        <v>44</v>
      </c>
      <c r="B405" s="38" t="s">
        <v>32</v>
      </c>
      <c r="C405" s="186" t="s">
        <v>1484</v>
      </c>
      <c r="D405" s="186"/>
      <c r="E405" s="186"/>
      <c r="F405" s="186"/>
      <c r="G405" s="40" t="s">
        <v>41</v>
      </c>
      <c r="H405" s="40" t="s">
        <v>42</v>
      </c>
      <c r="I405" s="86" t="s">
        <v>109</v>
      </c>
      <c r="J405" s="48"/>
      <c r="K405" s="44"/>
      <c r="L405" s="44"/>
      <c r="M405" s="48"/>
      <c r="N405" s="48"/>
      <c r="O405" s="48"/>
      <c r="P405" s="48"/>
      <c r="Q405" s="48"/>
      <c r="R405" s="48"/>
      <c r="S405" s="44"/>
      <c r="T405" s="187"/>
      <c r="U405" s="187"/>
      <c r="V405" s="188"/>
      <c r="W405" s="238">
        <v>8131776</v>
      </c>
      <c r="X405" s="46">
        <v>9107589.120000001</v>
      </c>
      <c r="Y405" s="189" t="s">
        <v>301</v>
      </c>
      <c r="Z405" s="50">
        <v>2016</v>
      </c>
      <c r="AA405" s="37"/>
    </row>
    <row r="406" spans="1:27" ht="31.5">
      <c r="A406" s="37">
        <v>45</v>
      </c>
      <c r="B406" s="38" t="s">
        <v>32</v>
      </c>
      <c r="C406" s="186" t="s">
        <v>1482</v>
      </c>
      <c r="D406" s="186"/>
      <c r="E406" s="186"/>
      <c r="F406" s="186"/>
      <c r="G406" s="40" t="s">
        <v>39</v>
      </c>
      <c r="H406" s="40" t="s">
        <v>39</v>
      </c>
      <c r="I406" s="86" t="s">
        <v>110</v>
      </c>
      <c r="J406" s="48"/>
      <c r="K406" s="44"/>
      <c r="L406" s="44"/>
      <c r="M406" s="48"/>
      <c r="N406" s="48"/>
      <c r="O406" s="48"/>
      <c r="P406" s="48"/>
      <c r="Q406" s="48"/>
      <c r="R406" s="48"/>
      <c r="S406" s="44"/>
      <c r="T406" s="187"/>
      <c r="U406" s="187"/>
      <c r="V406" s="188"/>
      <c r="W406" s="238">
        <v>3467097.2</v>
      </c>
      <c r="X406" s="46">
        <v>3883148.8640000005</v>
      </c>
      <c r="Y406" s="189" t="s">
        <v>301</v>
      </c>
      <c r="Z406" s="50">
        <v>2016</v>
      </c>
      <c r="AA406" s="37"/>
    </row>
    <row r="407" spans="1:27" ht="31.5">
      <c r="A407" s="37">
        <v>46</v>
      </c>
      <c r="B407" s="38" t="s">
        <v>32</v>
      </c>
      <c r="C407" s="186" t="s">
        <v>1482</v>
      </c>
      <c r="D407" s="186"/>
      <c r="E407" s="186"/>
      <c r="F407" s="186"/>
      <c r="G407" s="40" t="s">
        <v>39</v>
      </c>
      <c r="H407" s="40" t="s">
        <v>39</v>
      </c>
      <c r="I407" s="86" t="s">
        <v>111</v>
      </c>
      <c r="J407" s="48"/>
      <c r="K407" s="44"/>
      <c r="L407" s="44"/>
      <c r="M407" s="48"/>
      <c r="N407" s="48"/>
      <c r="O407" s="48"/>
      <c r="P407" s="48"/>
      <c r="Q407" s="48"/>
      <c r="R407" s="48"/>
      <c r="S407" s="44"/>
      <c r="T407" s="187"/>
      <c r="U407" s="187"/>
      <c r="V407" s="188"/>
      <c r="W407" s="238">
        <v>886947.3</v>
      </c>
      <c r="X407" s="46">
        <v>1304771.3280000002</v>
      </c>
      <c r="Y407" s="189" t="s">
        <v>301</v>
      </c>
      <c r="Z407" s="50">
        <v>2016</v>
      </c>
      <c r="AA407" s="37"/>
    </row>
    <row r="408" spans="1:27" ht="110.25">
      <c r="A408" s="37">
        <v>47</v>
      </c>
      <c r="B408" s="38" t="s">
        <v>32</v>
      </c>
      <c r="C408" s="186" t="s">
        <v>1490</v>
      </c>
      <c r="D408" s="186"/>
      <c r="E408" s="186"/>
      <c r="F408" s="186"/>
      <c r="G408" s="40" t="s">
        <v>1491</v>
      </c>
      <c r="H408" s="40" t="s">
        <v>1492</v>
      </c>
      <c r="I408" s="86" t="s">
        <v>112</v>
      </c>
      <c r="J408" s="48"/>
      <c r="K408" s="44"/>
      <c r="L408" s="44"/>
      <c r="M408" s="48"/>
      <c r="N408" s="48"/>
      <c r="O408" s="48"/>
      <c r="P408" s="48"/>
      <c r="Q408" s="48"/>
      <c r="R408" s="48"/>
      <c r="S408" s="44"/>
      <c r="T408" s="187"/>
      <c r="U408" s="187"/>
      <c r="V408" s="188"/>
      <c r="W408" s="238">
        <v>7016988</v>
      </c>
      <c r="X408" s="46">
        <v>7859026.5600000005</v>
      </c>
      <c r="Y408" s="189" t="s">
        <v>301</v>
      </c>
      <c r="Z408" s="50">
        <v>2016</v>
      </c>
      <c r="AA408" s="37"/>
    </row>
    <row r="409" spans="1:27" ht="31.5" customHeight="1">
      <c r="A409" s="37">
        <v>48</v>
      </c>
      <c r="B409" s="38" t="s">
        <v>32</v>
      </c>
      <c r="C409" s="186" t="s">
        <v>1493</v>
      </c>
      <c r="D409" s="186"/>
      <c r="E409" s="186"/>
      <c r="F409" s="186"/>
      <c r="G409" s="40" t="s">
        <v>43</v>
      </c>
      <c r="H409" s="40" t="s">
        <v>44</v>
      </c>
      <c r="I409" s="86" t="s">
        <v>113</v>
      </c>
      <c r="J409" s="48"/>
      <c r="K409" s="44"/>
      <c r="L409" s="44"/>
      <c r="M409" s="48"/>
      <c r="N409" s="48"/>
      <c r="O409" s="48"/>
      <c r="P409" s="48"/>
      <c r="Q409" s="48"/>
      <c r="R409" s="48"/>
      <c r="S409" s="44"/>
      <c r="T409" s="187"/>
      <c r="U409" s="187"/>
      <c r="V409" s="187"/>
      <c r="W409" s="238">
        <v>1828008</v>
      </c>
      <c r="X409" s="46">
        <v>2047368.9600000002</v>
      </c>
      <c r="Y409" s="189" t="s">
        <v>301</v>
      </c>
      <c r="Z409" s="50">
        <v>2016</v>
      </c>
      <c r="AA409" s="37"/>
    </row>
    <row r="410" spans="1:27" ht="78.75">
      <c r="A410" s="37">
        <v>49</v>
      </c>
      <c r="B410" s="38" t="s">
        <v>32</v>
      </c>
      <c r="C410" s="186" t="s">
        <v>1494</v>
      </c>
      <c r="D410" s="186"/>
      <c r="E410" s="186"/>
      <c r="F410" s="186"/>
      <c r="G410" s="40" t="s">
        <v>1495</v>
      </c>
      <c r="H410" s="40" t="s">
        <v>1496</v>
      </c>
      <c r="I410" s="86" t="s">
        <v>114</v>
      </c>
      <c r="J410" s="48"/>
      <c r="K410" s="44"/>
      <c r="L410" s="44"/>
      <c r="M410" s="48"/>
      <c r="N410" s="48"/>
      <c r="O410" s="48"/>
      <c r="P410" s="48"/>
      <c r="Q410" s="48"/>
      <c r="R410" s="48"/>
      <c r="S410" s="44"/>
      <c r="T410" s="187"/>
      <c r="U410" s="187"/>
      <c r="V410" s="187"/>
      <c r="W410" s="238">
        <v>1315656</v>
      </c>
      <c r="X410" s="46">
        <v>1473534.7200000002</v>
      </c>
      <c r="Y410" s="189" t="s">
        <v>301</v>
      </c>
      <c r="Z410" s="50">
        <v>2016</v>
      </c>
      <c r="AA410" s="37"/>
    </row>
    <row r="411" spans="1:27" ht="78.75">
      <c r="A411" s="37">
        <v>50</v>
      </c>
      <c r="B411" s="38" t="s">
        <v>32</v>
      </c>
      <c r="C411" s="186" t="s">
        <v>1497</v>
      </c>
      <c r="D411" s="186"/>
      <c r="E411" s="186"/>
      <c r="F411" s="186"/>
      <c r="G411" s="40" t="s">
        <v>1498</v>
      </c>
      <c r="H411" s="40" t="s">
        <v>1498</v>
      </c>
      <c r="I411" s="86" t="s">
        <v>115</v>
      </c>
      <c r="J411" s="48"/>
      <c r="K411" s="44"/>
      <c r="L411" s="44"/>
      <c r="M411" s="48"/>
      <c r="N411" s="48"/>
      <c r="O411" s="48"/>
      <c r="P411" s="48"/>
      <c r="Q411" s="48"/>
      <c r="R411" s="48"/>
      <c r="S411" s="44"/>
      <c r="T411" s="187"/>
      <c r="U411" s="187"/>
      <c r="V411" s="188"/>
      <c r="W411" s="238">
        <v>53571.4285714286</v>
      </c>
      <c r="X411" s="46">
        <v>60000.00000000004</v>
      </c>
      <c r="Y411" s="189" t="s">
        <v>301</v>
      </c>
      <c r="Z411" s="50">
        <v>2016</v>
      </c>
      <c r="AA411" s="37"/>
    </row>
    <row r="412" spans="1:27" ht="15.75">
      <c r="A412" s="390" t="s">
        <v>371</v>
      </c>
      <c r="B412" s="391"/>
      <c r="C412" s="391"/>
      <c r="D412" s="391"/>
      <c r="E412" s="391"/>
      <c r="F412" s="391"/>
      <c r="G412" s="391"/>
      <c r="H412" s="391"/>
      <c r="I412" s="391"/>
      <c r="J412" s="391"/>
      <c r="K412" s="391"/>
      <c r="L412" s="391"/>
      <c r="M412" s="391"/>
      <c r="N412" s="391"/>
      <c r="O412" s="391"/>
      <c r="P412" s="391"/>
      <c r="Q412" s="391"/>
      <c r="R412" s="391"/>
      <c r="S412" s="391"/>
      <c r="T412" s="391"/>
      <c r="U412" s="391"/>
      <c r="V412" s="392"/>
      <c r="W412" s="158">
        <f>SUM(W389:W411)</f>
        <v>60751608.96857142</v>
      </c>
      <c r="X412" s="158">
        <f>SUM(X389:X411)</f>
        <v>68353192.39680003</v>
      </c>
      <c r="Y412" s="90"/>
      <c r="Z412" s="50">
        <v>2016</v>
      </c>
      <c r="AA412" s="51"/>
    </row>
    <row r="413" spans="1:27" ht="15.75">
      <c r="A413" s="390" t="s">
        <v>1499</v>
      </c>
      <c r="B413" s="391"/>
      <c r="C413" s="391"/>
      <c r="D413" s="391"/>
      <c r="E413" s="391"/>
      <c r="F413" s="391"/>
      <c r="G413" s="391"/>
      <c r="H413" s="391"/>
      <c r="I413" s="391"/>
      <c r="J413" s="391"/>
      <c r="K413" s="391"/>
      <c r="L413" s="391"/>
      <c r="M413" s="391"/>
      <c r="N413" s="391"/>
      <c r="O413" s="391"/>
      <c r="P413" s="391"/>
      <c r="Q413" s="391"/>
      <c r="R413" s="391"/>
      <c r="S413" s="391"/>
      <c r="T413" s="391"/>
      <c r="U413" s="391"/>
      <c r="V413" s="391"/>
      <c r="W413" s="391"/>
      <c r="X413" s="392"/>
      <c r="Y413" s="90"/>
      <c r="Z413" s="50">
        <v>2016</v>
      </c>
      <c r="AA413" s="51"/>
    </row>
    <row r="414" spans="1:27" ht="78.75">
      <c r="A414" s="37">
        <v>51</v>
      </c>
      <c r="B414" s="38" t="s">
        <v>32</v>
      </c>
      <c r="C414" s="170" t="s">
        <v>45</v>
      </c>
      <c r="D414" s="190"/>
      <c r="E414" s="190"/>
      <c r="F414" s="190"/>
      <c r="G414" s="170" t="s">
        <v>46</v>
      </c>
      <c r="H414" s="170" t="s">
        <v>46</v>
      </c>
      <c r="I414" s="170" t="s">
        <v>116</v>
      </c>
      <c r="J414" s="48"/>
      <c r="K414" s="44"/>
      <c r="L414" s="44"/>
      <c r="M414" s="48"/>
      <c r="N414" s="48"/>
      <c r="O414" s="48"/>
      <c r="P414" s="48"/>
      <c r="Q414" s="48"/>
      <c r="R414" s="48"/>
      <c r="S414" s="44"/>
      <c r="T414" s="38"/>
      <c r="U414" s="191"/>
      <c r="V414" s="192"/>
      <c r="W414" s="193">
        <v>612000</v>
      </c>
      <c r="X414" s="46">
        <f>W414*1.12</f>
        <v>685440.0000000001</v>
      </c>
      <c r="Y414" s="48"/>
      <c r="Z414" s="50">
        <v>2016</v>
      </c>
      <c r="AA414" s="37"/>
    </row>
    <row r="415" spans="1:27" ht="78.75">
      <c r="A415" s="37">
        <v>52</v>
      </c>
      <c r="B415" s="38" t="s">
        <v>32</v>
      </c>
      <c r="C415" s="170" t="s">
        <v>47</v>
      </c>
      <c r="D415" s="190"/>
      <c r="E415" s="190"/>
      <c r="F415" s="190"/>
      <c r="G415" s="170" t="s">
        <v>48</v>
      </c>
      <c r="H415" s="170" t="s">
        <v>48</v>
      </c>
      <c r="I415" s="170" t="s">
        <v>117</v>
      </c>
      <c r="J415" s="48"/>
      <c r="K415" s="44"/>
      <c r="L415" s="44"/>
      <c r="M415" s="48"/>
      <c r="N415" s="48"/>
      <c r="O415" s="48"/>
      <c r="P415" s="48"/>
      <c r="Q415" s="48"/>
      <c r="R415" s="48"/>
      <c r="S415" s="44"/>
      <c r="T415" s="38"/>
      <c r="U415" s="191"/>
      <c r="V415" s="192"/>
      <c r="W415" s="193">
        <v>216000</v>
      </c>
      <c r="X415" s="46">
        <f aca="true" t="shared" si="22" ref="X415:X449">W415*1.12</f>
        <v>241920.00000000003</v>
      </c>
      <c r="Y415" s="48"/>
      <c r="Z415" s="50">
        <v>2016</v>
      </c>
      <c r="AA415" s="37"/>
    </row>
    <row r="416" spans="1:27" ht="94.5">
      <c r="A416" s="37">
        <v>53</v>
      </c>
      <c r="B416" s="38" t="s">
        <v>32</v>
      </c>
      <c r="C416" s="170" t="s">
        <v>49</v>
      </c>
      <c r="D416" s="190"/>
      <c r="E416" s="190"/>
      <c r="F416" s="190"/>
      <c r="G416" s="170" t="s">
        <v>50</v>
      </c>
      <c r="H416" s="170" t="s">
        <v>50</v>
      </c>
      <c r="I416" s="170" t="s">
        <v>118</v>
      </c>
      <c r="J416" s="48"/>
      <c r="K416" s="44"/>
      <c r="L416" s="44"/>
      <c r="M416" s="48"/>
      <c r="N416" s="48"/>
      <c r="O416" s="48"/>
      <c r="P416" s="48"/>
      <c r="Q416" s="48"/>
      <c r="R416" s="48"/>
      <c r="S416" s="44"/>
      <c r="T416" s="38"/>
      <c r="U416" s="191"/>
      <c r="V416" s="194"/>
      <c r="W416" s="193">
        <v>3503500</v>
      </c>
      <c r="X416" s="46">
        <f t="shared" si="22"/>
        <v>3923920.0000000005</v>
      </c>
      <c r="Y416" s="48"/>
      <c r="Z416" s="50">
        <v>2016</v>
      </c>
      <c r="AA416" s="37"/>
    </row>
    <row r="417" spans="1:27" ht="154.5" customHeight="1">
      <c r="A417" s="37">
        <v>54</v>
      </c>
      <c r="B417" s="38" t="s">
        <v>32</v>
      </c>
      <c r="C417" s="170" t="s">
        <v>51</v>
      </c>
      <c r="D417" s="190"/>
      <c r="E417" s="190"/>
      <c r="F417" s="190"/>
      <c r="G417" s="170" t="s">
        <v>52</v>
      </c>
      <c r="H417" s="170" t="s">
        <v>53</v>
      </c>
      <c r="I417" s="170" t="s">
        <v>119</v>
      </c>
      <c r="J417" s="48"/>
      <c r="K417" s="44"/>
      <c r="L417" s="44"/>
      <c r="M417" s="48"/>
      <c r="N417" s="48"/>
      <c r="O417" s="48"/>
      <c r="P417" s="48"/>
      <c r="Q417" s="48"/>
      <c r="R417" s="48"/>
      <c r="S417" s="44"/>
      <c r="T417" s="38"/>
      <c r="U417" s="191"/>
      <c r="V417" s="194"/>
      <c r="W417" s="193">
        <v>2494750</v>
      </c>
      <c r="X417" s="46">
        <f t="shared" si="22"/>
        <v>2794120.0000000005</v>
      </c>
      <c r="Y417" s="48"/>
      <c r="Z417" s="50">
        <v>2016</v>
      </c>
      <c r="AA417" s="37"/>
    </row>
    <row r="418" spans="1:27" ht="63">
      <c r="A418" s="37">
        <v>55</v>
      </c>
      <c r="B418" s="38" t="s">
        <v>32</v>
      </c>
      <c r="C418" s="170" t="s">
        <v>51</v>
      </c>
      <c r="D418" s="190"/>
      <c r="E418" s="190"/>
      <c r="F418" s="190"/>
      <c r="G418" s="170" t="s">
        <v>52</v>
      </c>
      <c r="H418" s="170" t="s">
        <v>53</v>
      </c>
      <c r="I418" s="170" t="s">
        <v>120</v>
      </c>
      <c r="J418" s="48"/>
      <c r="K418" s="44"/>
      <c r="L418" s="44"/>
      <c r="M418" s="48"/>
      <c r="N418" s="48"/>
      <c r="O418" s="48"/>
      <c r="P418" s="48"/>
      <c r="Q418" s="48"/>
      <c r="R418" s="48"/>
      <c r="S418" s="44"/>
      <c r="T418" s="38"/>
      <c r="U418" s="191"/>
      <c r="V418" s="194"/>
      <c r="W418" s="193">
        <v>2402500</v>
      </c>
      <c r="X418" s="46">
        <f t="shared" si="22"/>
        <v>2690800.0000000005</v>
      </c>
      <c r="Y418" s="48"/>
      <c r="Z418" s="50">
        <v>2016</v>
      </c>
      <c r="AA418" s="37"/>
    </row>
    <row r="419" spans="1:27" ht="63">
      <c r="A419" s="37">
        <v>56</v>
      </c>
      <c r="B419" s="38" t="s">
        <v>32</v>
      </c>
      <c r="C419" s="170" t="s">
        <v>51</v>
      </c>
      <c r="D419" s="190"/>
      <c r="E419" s="190"/>
      <c r="F419" s="190"/>
      <c r="G419" s="170" t="s">
        <v>52</v>
      </c>
      <c r="H419" s="170" t="s">
        <v>53</v>
      </c>
      <c r="I419" s="170" t="s">
        <v>119</v>
      </c>
      <c r="J419" s="48"/>
      <c r="K419" s="44"/>
      <c r="L419" s="44"/>
      <c r="M419" s="48"/>
      <c r="N419" s="48"/>
      <c r="O419" s="48"/>
      <c r="P419" s="48"/>
      <c r="Q419" s="48"/>
      <c r="R419" s="48"/>
      <c r="S419" s="44"/>
      <c r="T419" s="38"/>
      <c r="U419" s="191"/>
      <c r="V419" s="194"/>
      <c r="W419" s="193">
        <v>13759200</v>
      </c>
      <c r="X419" s="46">
        <f t="shared" si="22"/>
        <v>15410304.000000002</v>
      </c>
      <c r="Y419" s="48"/>
      <c r="Z419" s="50">
        <v>2016</v>
      </c>
      <c r="AA419" s="37"/>
    </row>
    <row r="420" spans="1:27" ht="63">
      <c r="A420" s="37">
        <v>57</v>
      </c>
      <c r="B420" s="38" t="s">
        <v>32</v>
      </c>
      <c r="C420" s="170" t="s">
        <v>51</v>
      </c>
      <c r="D420" s="190"/>
      <c r="E420" s="190"/>
      <c r="F420" s="190"/>
      <c r="G420" s="170" t="s">
        <v>52</v>
      </c>
      <c r="H420" s="170" t="s">
        <v>53</v>
      </c>
      <c r="I420" s="170" t="s">
        <v>121</v>
      </c>
      <c r="J420" s="48"/>
      <c r="K420" s="44"/>
      <c r="L420" s="44"/>
      <c r="M420" s="48"/>
      <c r="N420" s="48"/>
      <c r="O420" s="48"/>
      <c r="P420" s="48"/>
      <c r="Q420" s="48"/>
      <c r="R420" s="48"/>
      <c r="S420" s="44"/>
      <c r="T420" s="38"/>
      <c r="U420" s="191"/>
      <c r="V420" s="194"/>
      <c r="W420" s="193">
        <v>14574560</v>
      </c>
      <c r="X420" s="46">
        <f t="shared" si="22"/>
        <v>16323507.200000001</v>
      </c>
      <c r="Y420" s="48"/>
      <c r="Z420" s="50">
        <v>2016</v>
      </c>
      <c r="AA420" s="37"/>
    </row>
    <row r="421" spans="1:27" ht="66.75" customHeight="1">
      <c r="A421" s="37">
        <v>58</v>
      </c>
      <c r="B421" s="38" t="s">
        <v>32</v>
      </c>
      <c r="C421" s="170" t="s">
        <v>51</v>
      </c>
      <c r="D421" s="190"/>
      <c r="E421" s="190"/>
      <c r="F421" s="190"/>
      <c r="G421" s="170" t="s">
        <v>52</v>
      </c>
      <c r="H421" s="170" t="s">
        <v>53</v>
      </c>
      <c r="I421" s="170" t="s">
        <v>122</v>
      </c>
      <c r="J421" s="48"/>
      <c r="K421" s="44"/>
      <c r="L421" s="44"/>
      <c r="M421" s="48"/>
      <c r="N421" s="48"/>
      <c r="O421" s="48"/>
      <c r="P421" s="48"/>
      <c r="Q421" s="48"/>
      <c r="R421" s="48"/>
      <c r="S421" s="44"/>
      <c r="T421" s="38"/>
      <c r="U421" s="191"/>
      <c r="V421" s="194"/>
      <c r="W421" s="193">
        <v>5610000</v>
      </c>
      <c r="X421" s="46">
        <f t="shared" si="22"/>
        <v>6283200.000000001</v>
      </c>
      <c r="Y421" s="48"/>
      <c r="Z421" s="50">
        <v>2016</v>
      </c>
      <c r="AA421" s="37"/>
    </row>
    <row r="422" spans="1:27" ht="63">
      <c r="A422" s="37">
        <v>59</v>
      </c>
      <c r="B422" s="38" t="s">
        <v>32</v>
      </c>
      <c r="C422" s="170" t="s">
        <v>51</v>
      </c>
      <c r="D422" s="190"/>
      <c r="E422" s="190"/>
      <c r="F422" s="190"/>
      <c r="G422" s="170" t="s">
        <v>52</v>
      </c>
      <c r="H422" s="170" t="s">
        <v>53</v>
      </c>
      <c r="I422" s="170" t="s">
        <v>123</v>
      </c>
      <c r="J422" s="48"/>
      <c r="K422" s="44"/>
      <c r="L422" s="44"/>
      <c r="M422" s="48"/>
      <c r="N422" s="48"/>
      <c r="O422" s="48"/>
      <c r="P422" s="48"/>
      <c r="Q422" s="48"/>
      <c r="R422" s="48"/>
      <c r="S422" s="44"/>
      <c r="T422" s="38"/>
      <c r="U422" s="191"/>
      <c r="V422" s="194"/>
      <c r="W422" s="193">
        <v>4435250</v>
      </c>
      <c r="X422" s="46">
        <f t="shared" si="22"/>
        <v>4967480.000000001</v>
      </c>
      <c r="Y422" s="48"/>
      <c r="Z422" s="50">
        <v>2016</v>
      </c>
      <c r="AA422" s="37"/>
    </row>
    <row r="423" spans="1:27" ht="63">
      <c r="A423" s="37">
        <v>60</v>
      </c>
      <c r="B423" s="38" t="s">
        <v>32</v>
      </c>
      <c r="C423" s="170" t="s">
        <v>51</v>
      </c>
      <c r="D423" s="190"/>
      <c r="E423" s="190"/>
      <c r="F423" s="190"/>
      <c r="G423" s="170" t="s">
        <v>52</v>
      </c>
      <c r="H423" s="170" t="s">
        <v>53</v>
      </c>
      <c r="I423" s="170" t="s">
        <v>124</v>
      </c>
      <c r="J423" s="48"/>
      <c r="K423" s="44"/>
      <c r="L423" s="44"/>
      <c r="M423" s="48"/>
      <c r="N423" s="48"/>
      <c r="O423" s="48"/>
      <c r="P423" s="48"/>
      <c r="Q423" s="48"/>
      <c r="R423" s="48"/>
      <c r="S423" s="44"/>
      <c r="T423" s="38"/>
      <c r="U423" s="191"/>
      <c r="V423" s="194"/>
      <c r="W423" s="193">
        <v>7134400</v>
      </c>
      <c r="X423" s="46">
        <f t="shared" si="22"/>
        <v>7990528.000000001</v>
      </c>
      <c r="Y423" s="48"/>
      <c r="Z423" s="50">
        <v>2016</v>
      </c>
      <c r="AA423" s="37"/>
    </row>
    <row r="424" spans="1:27" ht="63">
      <c r="A424" s="37">
        <v>61</v>
      </c>
      <c r="B424" s="38" t="s">
        <v>32</v>
      </c>
      <c r="C424" s="170" t="s">
        <v>51</v>
      </c>
      <c r="D424" s="190"/>
      <c r="E424" s="190"/>
      <c r="F424" s="190"/>
      <c r="G424" s="170" t="s">
        <v>52</v>
      </c>
      <c r="H424" s="170" t="s">
        <v>53</v>
      </c>
      <c r="I424" s="170" t="s">
        <v>125</v>
      </c>
      <c r="J424" s="48"/>
      <c r="K424" s="44"/>
      <c r="L424" s="44"/>
      <c r="M424" s="48"/>
      <c r="N424" s="48"/>
      <c r="O424" s="48"/>
      <c r="P424" s="48"/>
      <c r="Q424" s="48"/>
      <c r="R424" s="48"/>
      <c r="S424" s="44"/>
      <c r="T424" s="38"/>
      <c r="U424" s="191"/>
      <c r="V424" s="194"/>
      <c r="W424" s="193">
        <v>7567560</v>
      </c>
      <c r="X424" s="46">
        <f t="shared" si="22"/>
        <v>8475667.200000001</v>
      </c>
      <c r="Y424" s="48"/>
      <c r="Z424" s="50">
        <v>2016</v>
      </c>
      <c r="AA424" s="37"/>
    </row>
    <row r="425" spans="1:27" ht="63">
      <c r="A425" s="37">
        <v>62</v>
      </c>
      <c r="B425" s="38" t="s">
        <v>32</v>
      </c>
      <c r="C425" s="170" t="s">
        <v>51</v>
      </c>
      <c r="D425" s="190"/>
      <c r="E425" s="190"/>
      <c r="F425" s="190"/>
      <c r="G425" s="170" t="s">
        <v>52</v>
      </c>
      <c r="H425" s="170" t="s">
        <v>53</v>
      </c>
      <c r="I425" s="170" t="s">
        <v>126</v>
      </c>
      <c r="J425" s="48"/>
      <c r="K425" s="44"/>
      <c r="L425" s="44"/>
      <c r="M425" s="48"/>
      <c r="N425" s="48"/>
      <c r="O425" s="48"/>
      <c r="P425" s="48"/>
      <c r="Q425" s="48"/>
      <c r="R425" s="48"/>
      <c r="S425" s="44"/>
      <c r="T425" s="38"/>
      <c r="U425" s="191"/>
      <c r="V425" s="194"/>
      <c r="W425" s="193">
        <v>4166400</v>
      </c>
      <c r="X425" s="46">
        <f t="shared" si="22"/>
        <v>4666368</v>
      </c>
      <c r="Y425" s="48"/>
      <c r="Z425" s="50">
        <v>2016</v>
      </c>
      <c r="AA425" s="37"/>
    </row>
    <row r="426" spans="1:27" ht="63">
      <c r="A426" s="37">
        <v>63</v>
      </c>
      <c r="B426" s="38" t="s">
        <v>32</v>
      </c>
      <c r="C426" s="170" t="s">
        <v>51</v>
      </c>
      <c r="D426" s="190"/>
      <c r="E426" s="190"/>
      <c r="F426" s="190"/>
      <c r="G426" s="170" t="s">
        <v>52</v>
      </c>
      <c r="H426" s="170" t="s">
        <v>53</v>
      </c>
      <c r="I426" s="170" t="s">
        <v>127</v>
      </c>
      <c r="J426" s="48"/>
      <c r="K426" s="44"/>
      <c r="L426" s="44"/>
      <c r="M426" s="48"/>
      <c r="N426" s="48"/>
      <c r="O426" s="48"/>
      <c r="P426" s="48"/>
      <c r="Q426" s="48"/>
      <c r="R426" s="48"/>
      <c r="S426" s="44"/>
      <c r="T426" s="38"/>
      <c r="U426" s="191"/>
      <c r="V426" s="194"/>
      <c r="W426" s="193">
        <v>9329320</v>
      </c>
      <c r="X426" s="46">
        <f t="shared" si="22"/>
        <v>10448838.4</v>
      </c>
      <c r="Y426" s="48"/>
      <c r="Z426" s="50">
        <v>2016</v>
      </c>
      <c r="AA426" s="37"/>
    </row>
    <row r="427" spans="1:27" ht="47.25">
      <c r="A427" s="37">
        <v>64</v>
      </c>
      <c r="B427" s="38" t="s">
        <v>32</v>
      </c>
      <c r="C427" s="170" t="s">
        <v>54</v>
      </c>
      <c r="D427" s="190"/>
      <c r="E427" s="190"/>
      <c r="F427" s="190"/>
      <c r="G427" s="170" t="s">
        <v>55</v>
      </c>
      <c r="H427" s="170" t="s">
        <v>55</v>
      </c>
      <c r="I427" s="170" t="s">
        <v>128</v>
      </c>
      <c r="J427" s="48"/>
      <c r="K427" s="44"/>
      <c r="L427" s="44"/>
      <c r="M427" s="48"/>
      <c r="N427" s="48"/>
      <c r="O427" s="48"/>
      <c r="P427" s="48"/>
      <c r="Q427" s="48"/>
      <c r="R427" s="48"/>
      <c r="S427" s="44"/>
      <c r="T427" s="38"/>
      <c r="U427" s="191"/>
      <c r="V427" s="194"/>
      <c r="W427" s="193">
        <v>1518000</v>
      </c>
      <c r="X427" s="46">
        <f t="shared" si="22"/>
        <v>1700160.0000000002</v>
      </c>
      <c r="Y427" s="48"/>
      <c r="Z427" s="50">
        <v>2016</v>
      </c>
      <c r="AA427" s="37"/>
    </row>
    <row r="428" spans="1:27" ht="63">
      <c r="A428" s="37">
        <v>65</v>
      </c>
      <c r="B428" s="38" t="s">
        <v>32</v>
      </c>
      <c r="C428" s="170" t="s">
        <v>51</v>
      </c>
      <c r="D428" s="190"/>
      <c r="E428" s="190"/>
      <c r="F428" s="190"/>
      <c r="G428" s="170" t="s">
        <v>52</v>
      </c>
      <c r="H428" s="170" t="s">
        <v>53</v>
      </c>
      <c r="I428" s="170" t="s">
        <v>129</v>
      </c>
      <c r="J428" s="48"/>
      <c r="K428" s="44"/>
      <c r="L428" s="44"/>
      <c r="M428" s="48"/>
      <c r="N428" s="48"/>
      <c r="O428" s="48"/>
      <c r="P428" s="48"/>
      <c r="Q428" s="48"/>
      <c r="R428" s="48"/>
      <c r="S428" s="44"/>
      <c r="T428" s="38"/>
      <c r="U428" s="191"/>
      <c r="V428" s="194"/>
      <c r="W428" s="193">
        <v>2377000</v>
      </c>
      <c r="X428" s="46">
        <f t="shared" si="22"/>
        <v>2662240.0000000005</v>
      </c>
      <c r="Y428" s="48"/>
      <c r="Z428" s="50">
        <v>2016</v>
      </c>
      <c r="AA428" s="37"/>
    </row>
    <row r="429" spans="1:27" ht="63">
      <c r="A429" s="37">
        <v>66</v>
      </c>
      <c r="B429" s="38" t="s">
        <v>32</v>
      </c>
      <c r="C429" s="170" t="s">
        <v>51</v>
      </c>
      <c r="D429" s="195"/>
      <c r="E429" s="195"/>
      <c r="F429" s="195"/>
      <c r="G429" s="170" t="s">
        <v>52</v>
      </c>
      <c r="H429" s="170" t="s">
        <v>53</v>
      </c>
      <c r="I429" s="170" t="s">
        <v>130</v>
      </c>
      <c r="J429" s="48"/>
      <c r="K429" s="44"/>
      <c r="L429" s="44"/>
      <c r="M429" s="48"/>
      <c r="N429" s="48"/>
      <c r="O429" s="48"/>
      <c r="P429" s="48"/>
      <c r="Q429" s="48"/>
      <c r="R429" s="48"/>
      <c r="S429" s="44"/>
      <c r="T429" s="38"/>
      <c r="U429" s="191"/>
      <c r="V429" s="194"/>
      <c r="W429" s="193">
        <v>2971250</v>
      </c>
      <c r="X429" s="46">
        <f t="shared" si="22"/>
        <v>3327800.0000000005</v>
      </c>
      <c r="Y429" s="48"/>
      <c r="Z429" s="50">
        <v>2016</v>
      </c>
      <c r="AA429" s="37"/>
    </row>
    <row r="430" spans="1:27" ht="47.25">
      <c r="A430" s="37">
        <v>67</v>
      </c>
      <c r="B430" s="38" t="s">
        <v>32</v>
      </c>
      <c r="C430" s="170" t="s">
        <v>54</v>
      </c>
      <c r="D430" s="190"/>
      <c r="E430" s="190"/>
      <c r="F430" s="190"/>
      <c r="G430" s="170" t="s">
        <v>55</v>
      </c>
      <c r="H430" s="170" t="s">
        <v>55</v>
      </c>
      <c r="I430" s="104" t="s">
        <v>131</v>
      </c>
      <c r="J430" s="48"/>
      <c r="K430" s="44"/>
      <c r="L430" s="44"/>
      <c r="M430" s="48"/>
      <c r="N430" s="48"/>
      <c r="O430" s="48"/>
      <c r="P430" s="48"/>
      <c r="Q430" s="48"/>
      <c r="R430" s="48"/>
      <c r="S430" s="44"/>
      <c r="T430" s="38"/>
      <c r="U430" s="191"/>
      <c r="V430" s="1"/>
      <c r="W430" s="193">
        <v>1050000</v>
      </c>
      <c r="X430" s="46">
        <f t="shared" si="22"/>
        <v>1176000</v>
      </c>
      <c r="Y430" s="48"/>
      <c r="Z430" s="50">
        <v>2016</v>
      </c>
      <c r="AA430" s="37"/>
    </row>
    <row r="431" spans="1:27" ht="63">
      <c r="A431" s="37">
        <v>68</v>
      </c>
      <c r="B431" s="38" t="s">
        <v>32</v>
      </c>
      <c r="C431" s="170" t="s">
        <v>56</v>
      </c>
      <c r="D431" s="190"/>
      <c r="E431" s="190"/>
      <c r="F431" s="190"/>
      <c r="G431" s="170" t="s">
        <v>57</v>
      </c>
      <c r="H431" s="170" t="s">
        <v>57</v>
      </c>
      <c r="I431" s="104" t="s">
        <v>132</v>
      </c>
      <c r="J431" s="48"/>
      <c r="K431" s="44"/>
      <c r="L431" s="44"/>
      <c r="M431" s="48"/>
      <c r="N431" s="48"/>
      <c r="O431" s="48"/>
      <c r="P431" s="48"/>
      <c r="Q431" s="48"/>
      <c r="R431" s="48"/>
      <c r="S431" s="44"/>
      <c r="T431" s="38"/>
      <c r="U431" s="191"/>
      <c r="V431" s="1"/>
      <c r="W431" s="193">
        <v>353250</v>
      </c>
      <c r="X431" s="46">
        <f t="shared" si="22"/>
        <v>395640.00000000006</v>
      </c>
      <c r="Y431" s="48"/>
      <c r="Z431" s="50">
        <v>2016</v>
      </c>
      <c r="AA431" s="37"/>
    </row>
    <row r="432" spans="1:27" s="210" customFormat="1" ht="47.25" hidden="1">
      <c r="A432" s="196" t="s">
        <v>1453</v>
      </c>
      <c r="B432" s="197" t="s">
        <v>32</v>
      </c>
      <c r="C432" s="198" t="s">
        <v>1500</v>
      </c>
      <c r="D432" s="198"/>
      <c r="E432" s="198"/>
      <c r="F432" s="198"/>
      <c r="G432" s="199" t="s">
        <v>1501</v>
      </c>
      <c r="H432" s="200" t="s">
        <v>1501</v>
      </c>
      <c r="I432" s="201" t="s">
        <v>1502</v>
      </c>
      <c r="J432" s="202"/>
      <c r="K432" s="203"/>
      <c r="L432" s="203"/>
      <c r="M432" s="202"/>
      <c r="N432" s="202"/>
      <c r="O432" s="202"/>
      <c r="P432" s="202"/>
      <c r="Q432" s="202"/>
      <c r="R432" s="202"/>
      <c r="S432" s="203"/>
      <c r="T432" s="204"/>
      <c r="U432" s="205"/>
      <c r="V432" s="206"/>
      <c r="W432" s="207">
        <v>0</v>
      </c>
      <c r="X432" s="208">
        <f t="shared" si="22"/>
        <v>0</v>
      </c>
      <c r="Y432" s="202"/>
      <c r="Z432" s="50">
        <v>2016</v>
      </c>
      <c r="AA432" s="209" t="s">
        <v>1503</v>
      </c>
    </row>
    <row r="433" spans="1:27" s="210" customFormat="1" ht="47.25" hidden="1">
      <c r="A433" s="196" t="s">
        <v>1455</v>
      </c>
      <c r="B433" s="197" t="s">
        <v>32</v>
      </c>
      <c r="C433" s="198" t="s">
        <v>1500</v>
      </c>
      <c r="D433" s="198"/>
      <c r="E433" s="198"/>
      <c r="F433" s="198"/>
      <c r="G433" s="199" t="s">
        <v>1501</v>
      </c>
      <c r="H433" s="200" t="s">
        <v>1501</v>
      </c>
      <c r="I433" s="201" t="s">
        <v>1502</v>
      </c>
      <c r="J433" s="202"/>
      <c r="K433" s="203"/>
      <c r="L433" s="203"/>
      <c r="M433" s="202"/>
      <c r="N433" s="202"/>
      <c r="O433" s="202"/>
      <c r="P433" s="202"/>
      <c r="Q433" s="202"/>
      <c r="R433" s="202"/>
      <c r="S433" s="203"/>
      <c r="T433" s="204"/>
      <c r="U433" s="205"/>
      <c r="V433" s="206"/>
      <c r="W433" s="207">
        <v>0</v>
      </c>
      <c r="X433" s="208">
        <f t="shared" si="22"/>
        <v>0</v>
      </c>
      <c r="Y433" s="202"/>
      <c r="Z433" s="50">
        <v>2016</v>
      </c>
      <c r="AA433" s="209" t="s">
        <v>1503</v>
      </c>
    </row>
    <row r="434" spans="1:27" s="210" customFormat="1" ht="47.25" hidden="1">
      <c r="A434" s="196" t="s">
        <v>1459</v>
      </c>
      <c r="B434" s="197" t="s">
        <v>32</v>
      </c>
      <c r="C434" s="198" t="s">
        <v>1500</v>
      </c>
      <c r="D434" s="198"/>
      <c r="E434" s="198"/>
      <c r="F434" s="198"/>
      <c r="G434" s="199" t="s">
        <v>1501</v>
      </c>
      <c r="H434" s="200" t="s">
        <v>1501</v>
      </c>
      <c r="I434" s="201" t="s">
        <v>1504</v>
      </c>
      <c r="J434" s="202"/>
      <c r="K434" s="203"/>
      <c r="L434" s="203"/>
      <c r="M434" s="202"/>
      <c r="N434" s="202"/>
      <c r="O434" s="202"/>
      <c r="P434" s="202"/>
      <c r="Q434" s="202"/>
      <c r="R434" s="202"/>
      <c r="S434" s="203"/>
      <c r="T434" s="204"/>
      <c r="U434" s="205"/>
      <c r="V434" s="206"/>
      <c r="W434" s="207">
        <v>0</v>
      </c>
      <c r="X434" s="208">
        <f t="shared" si="22"/>
        <v>0</v>
      </c>
      <c r="Y434" s="202"/>
      <c r="Z434" s="50">
        <v>2016</v>
      </c>
      <c r="AA434" s="209" t="s">
        <v>1503</v>
      </c>
    </row>
    <row r="435" spans="1:27" s="210" customFormat="1" ht="47.25" hidden="1">
      <c r="A435" s="196" t="s">
        <v>1461</v>
      </c>
      <c r="B435" s="197" t="s">
        <v>32</v>
      </c>
      <c r="C435" s="198" t="s">
        <v>1500</v>
      </c>
      <c r="D435" s="198"/>
      <c r="E435" s="198"/>
      <c r="F435" s="198"/>
      <c r="G435" s="199" t="s">
        <v>1501</v>
      </c>
      <c r="H435" s="200" t="s">
        <v>1501</v>
      </c>
      <c r="I435" s="201" t="s">
        <v>1505</v>
      </c>
      <c r="J435" s="202"/>
      <c r="K435" s="203"/>
      <c r="L435" s="203"/>
      <c r="M435" s="202"/>
      <c r="N435" s="202"/>
      <c r="O435" s="202"/>
      <c r="P435" s="202"/>
      <c r="Q435" s="202"/>
      <c r="R435" s="202"/>
      <c r="S435" s="203"/>
      <c r="T435" s="204"/>
      <c r="U435" s="205"/>
      <c r="V435" s="206"/>
      <c r="W435" s="207">
        <v>0</v>
      </c>
      <c r="X435" s="208">
        <f t="shared" si="22"/>
        <v>0</v>
      </c>
      <c r="Y435" s="202"/>
      <c r="Z435" s="50">
        <v>2016</v>
      </c>
      <c r="AA435" s="209" t="s">
        <v>1503</v>
      </c>
    </row>
    <row r="436" spans="1:27" s="210" customFormat="1" ht="47.25" hidden="1">
      <c r="A436" s="196" t="s">
        <v>1465</v>
      </c>
      <c r="B436" s="197" t="s">
        <v>32</v>
      </c>
      <c r="C436" s="198" t="s">
        <v>1500</v>
      </c>
      <c r="D436" s="198"/>
      <c r="E436" s="198"/>
      <c r="F436" s="198"/>
      <c r="G436" s="199" t="s">
        <v>1501</v>
      </c>
      <c r="H436" s="200" t="s">
        <v>1501</v>
      </c>
      <c r="I436" s="201" t="s">
        <v>1505</v>
      </c>
      <c r="J436" s="202"/>
      <c r="K436" s="203"/>
      <c r="L436" s="203"/>
      <c r="M436" s="202"/>
      <c r="N436" s="202"/>
      <c r="O436" s="202"/>
      <c r="P436" s="202"/>
      <c r="Q436" s="202"/>
      <c r="R436" s="202"/>
      <c r="S436" s="203"/>
      <c r="T436" s="204"/>
      <c r="U436" s="205"/>
      <c r="V436" s="206"/>
      <c r="W436" s="207">
        <v>0</v>
      </c>
      <c r="X436" s="208">
        <f t="shared" si="22"/>
        <v>0</v>
      </c>
      <c r="Y436" s="202"/>
      <c r="Z436" s="50">
        <v>2016</v>
      </c>
      <c r="AA436" s="209" t="s">
        <v>1503</v>
      </c>
    </row>
    <row r="437" spans="1:27" s="210" customFormat="1" ht="63" hidden="1">
      <c r="A437" s="196" t="s">
        <v>1468</v>
      </c>
      <c r="B437" s="197" t="s">
        <v>32</v>
      </c>
      <c r="C437" s="198" t="s">
        <v>1500</v>
      </c>
      <c r="D437" s="198"/>
      <c r="E437" s="198"/>
      <c r="F437" s="198"/>
      <c r="G437" s="199" t="s">
        <v>1501</v>
      </c>
      <c r="H437" s="200" t="s">
        <v>1501</v>
      </c>
      <c r="I437" s="201" t="s">
        <v>1506</v>
      </c>
      <c r="J437" s="202"/>
      <c r="K437" s="203"/>
      <c r="L437" s="203"/>
      <c r="M437" s="202"/>
      <c r="N437" s="202"/>
      <c r="O437" s="202"/>
      <c r="P437" s="202"/>
      <c r="Q437" s="202"/>
      <c r="R437" s="202"/>
      <c r="S437" s="203"/>
      <c r="T437" s="204"/>
      <c r="U437" s="205"/>
      <c r="V437" s="206"/>
      <c r="W437" s="207">
        <v>0</v>
      </c>
      <c r="X437" s="208">
        <f t="shared" si="22"/>
        <v>0</v>
      </c>
      <c r="Y437" s="202"/>
      <c r="Z437" s="50">
        <v>2016</v>
      </c>
      <c r="AA437" s="209" t="s">
        <v>1503</v>
      </c>
    </row>
    <row r="438" spans="1:27" s="210" customFormat="1" ht="63" hidden="1">
      <c r="A438" s="196" t="s">
        <v>1472</v>
      </c>
      <c r="B438" s="197" t="s">
        <v>32</v>
      </c>
      <c r="C438" s="198" t="s">
        <v>1500</v>
      </c>
      <c r="D438" s="198"/>
      <c r="E438" s="198"/>
      <c r="F438" s="198"/>
      <c r="G438" s="199" t="s">
        <v>1501</v>
      </c>
      <c r="H438" s="200" t="s">
        <v>1501</v>
      </c>
      <c r="I438" s="201" t="s">
        <v>1507</v>
      </c>
      <c r="J438" s="202"/>
      <c r="K438" s="203"/>
      <c r="L438" s="203"/>
      <c r="M438" s="202"/>
      <c r="N438" s="202"/>
      <c r="O438" s="202"/>
      <c r="P438" s="202"/>
      <c r="Q438" s="202"/>
      <c r="R438" s="202"/>
      <c r="S438" s="203"/>
      <c r="T438" s="204"/>
      <c r="U438" s="205"/>
      <c r="V438" s="206"/>
      <c r="W438" s="207">
        <v>0</v>
      </c>
      <c r="X438" s="208">
        <f t="shared" si="22"/>
        <v>0</v>
      </c>
      <c r="Y438" s="202"/>
      <c r="Z438" s="50">
        <v>2016</v>
      </c>
      <c r="AA438" s="209" t="s">
        <v>1503</v>
      </c>
    </row>
    <row r="439" spans="1:27" s="210" customFormat="1" ht="47.25" hidden="1">
      <c r="A439" s="196" t="s">
        <v>1474</v>
      </c>
      <c r="B439" s="197" t="s">
        <v>32</v>
      </c>
      <c r="C439" s="198" t="s">
        <v>1500</v>
      </c>
      <c r="D439" s="198"/>
      <c r="E439" s="198"/>
      <c r="F439" s="198"/>
      <c r="G439" s="199" t="s">
        <v>1501</v>
      </c>
      <c r="H439" s="200" t="s">
        <v>1501</v>
      </c>
      <c r="I439" s="201" t="s">
        <v>1508</v>
      </c>
      <c r="J439" s="202"/>
      <c r="K439" s="203"/>
      <c r="L439" s="203"/>
      <c r="M439" s="202"/>
      <c r="N439" s="202"/>
      <c r="O439" s="202"/>
      <c r="P439" s="202"/>
      <c r="Q439" s="202"/>
      <c r="R439" s="202"/>
      <c r="S439" s="203"/>
      <c r="T439" s="204"/>
      <c r="U439" s="205"/>
      <c r="V439" s="206"/>
      <c r="W439" s="207">
        <v>0</v>
      </c>
      <c r="X439" s="208">
        <f t="shared" si="22"/>
        <v>0</v>
      </c>
      <c r="Y439" s="202"/>
      <c r="Z439" s="50">
        <v>2016</v>
      </c>
      <c r="AA439" s="209" t="s">
        <v>1503</v>
      </c>
    </row>
    <row r="440" spans="1:27" s="210" customFormat="1" ht="63" hidden="1">
      <c r="A440" s="196" t="s">
        <v>1477</v>
      </c>
      <c r="B440" s="197" t="s">
        <v>32</v>
      </c>
      <c r="C440" s="198" t="s">
        <v>1509</v>
      </c>
      <c r="D440" s="198"/>
      <c r="E440" s="198"/>
      <c r="F440" s="198"/>
      <c r="G440" s="199" t="s">
        <v>1510</v>
      </c>
      <c r="H440" s="211" t="s">
        <v>1510</v>
      </c>
      <c r="I440" s="212" t="s">
        <v>1511</v>
      </c>
      <c r="J440" s="202"/>
      <c r="K440" s="203"/>
      <c r="L440" s="203"/>
      <c r="M440" s="202"/>
      <c r="N440" s="202"/>
      <c r="O440" s="202"/>
      <c r="P440" s="202"/>
      <c r="Q440" s="202"/>
      <c r="R440" s="202"/>
      <c r="S440" s="203"/>
      <c r="T440" s="204"/>
      <c r="U440" s="205"/>
      <c r="V440" s="206"/>
      <c r="W440" s="207">
        <v>0</v>
      </c>
      <c r="X440" s="208">
        <f t="shared" si="22"/>
        <v>0</v>
      </c>
      <c r="Y440" s="202"/>
      <c r="Z440" s="50">
        <v>2016</v>
      </c>
      <c r="AA440" s="209" t="s">
        <v>1503</v>
      </c>
    </row>
    <row r="441" spans="1:27" s="210" customFormat="1" ht="78.75" hidden="1">
      <c r="A441" s="196" t="s">
        <v>1512</v>
      </c>
      <c r="B441" s="197" t="s">
        <v>32</v>
      </c>
      <c r="C441" s="213" t="s">
        <v>1513</v>
      </c>
      <c r="D441" s="213"/>
      <c r="E441" s="213"/>
      <c r="F441" s="213"/>
      <c r="G441" s="199" t="s">
        <v>1514</v>
      </c>
      <c r="H441" s="200" t="s">
        <v>1514</v>
      </c>
      <c r="I441" s="212" t="s">
        <v>1511</v>
      </c>
      <c r="J441" s="202"/>
      <c r="K441" s="203"/>
      <c r="L441" s="203"/>
      <c r="M441" s="202"/>
      <c r="N441" s="202"/>
      <c r="O441" s="202"/>
      <c r="P441" s="202"/>
      <c r="Q441" s="202"/>
      <c r="R441" s="202"/>
      <c r="S441" s="203"/>
      <c r="T441" s="204"/>
      <c r="U441" s="205"/>
      <c r="V441" s="206"/>
      <c r="W441" s="207">
        <v>0</v>
      </c>
      <c r="X441" s="208">
        <f t="shared" si="22"/>
        <v>0</v>
      </c>
      <c r="Y441" s="202"/>
      <c r="Z441" s="50">
        <v>2016</v>
      </c>
      <c r="AA441" s="209" t="s">
        <v>1503</v>
      </c>
    </row>
    <row r="442" spans="1:27" s="210" customFormat="1" ht="78.75" hidden="1">
      <c r="A442" s="196" t="s">
        <v>1515</v>
      </c>
      <c r="B442" s="197" t="s">
        <v>32</v>
      </c>
      <c r="C442" s="213" t="s">
        <v>1516</v>
      </c>
      <c r="D442" s="213"/>
      <c r="E442" s="213"/>
      <c r="F442" s="213"/>
      <c r="G442" s="199" t="s">
        <v>1517</v>
      </c>
      <c r="H442" s="200" t="s">
        <v>1517</v>
      </c>
      <c r="I442" s="212" t="s">
        <v>1511</v>
      </c>
      <c r="J442" s="202"/>
      <c r="K442" s="203"/>
      <c r="L442" s="203"/>
      <c r="M442" s="202"/>
      <c r="N442" s="202"/>
      <c r="O442" s="202"/>
      <c r="P442" s="202"/>
      <c r="Q442" s="202"/>
      <c r="R442" s="202"/>
      <c r="S442" s="203"/>
      <c r="T442" s="204"/>
      <c r="U442" s="205"/>
      <c r="V442" s="206"/>
      <c r="W442" s="207">
        <v>0</v>
      </c>
      <c r="X442" s="208">
        <f t="shared" si="22"/>
        <v>0</v>
      </c>
      <c r="Y442" s="202"/>
      <c r="Z442" s="50">
        <v>2016</v>
      </c>
      <c r="AA442" s="209" t="s">
        <v>1503</v>
      </c>
    </row>
    <row r="443" spans="1:27" s="210" customFormat="1" ht="63" hidden="1">
      <c r="A443" s="196" t="s">
        <v>1518</v>
      </c>
      <c r="B443" s="197" t="s">
        <v>32</v>
      </c>
      <c r="C443" s="213" t="s">
        <v>1509</v>
      </c>
      <c r="D443" s="213"/>
      <c r="E443" s="213"/>
      <c r="F443" s="213"/>
      <c r="G443" s="199" t="s">
        <v>1519</v>
      </c>
      <c r="H443" s="200" t="s">
        <v>1519</v>
      </c>
      <c r="I443" s="212" t="s">
        <v>1511</v>
      </c>
      <c r="J443" s="202"/>
      <c r="K443" s="203"/>
      <c r="L443" s="203"/>
      <c r="M443" s="202"/>
      <c r="N443" s="202"/>
      <c r="O443" s="202"/>
      <c r="P443" s="202"/>
      <c r="Q443" s="202"/>
      <c r="R443" s="202"/>
      <c r="S443" s="203"/>
      <c r="T443" s="204"/>
      <c r="U443" s="205"/>
      <c r="V443" s="206"/>
      <c r="W443" s="207">
        <v>0</v>
      </c>
      <c r="X443" s="208">
        <f t="shared" si="22"/>
        <v>0</v>
      </c>
      <c r="Y443" s="202"/>
      <c r="Z443" s="50">
        <v>2016</v>
      </c>
      <c r="AA443" s="209" t="s">
        <v>1503</v>
      </c>
    </row>
    <row r="444" spans="1:27" s="210" customFormat="1" ht="78.75" hidden="1">
      <c r="A444" s="196" t="s">
        <v>1520</v>
      </c>
      <c r="B444" s="197" t="s">
        <v>32</v>
      </c>
      <c r="C444" s="213" t="s">
        <v>1516</v>
      </c>
      <c r="D444" s="213"/>
      <c r="E444" s="213"/>
      <c r="F444" s="213"/>
      <c r="G444" s="199" t="s">
        <v>1521</v>
      </c>
      <c r="H444" s="200" t="s">
        <v>1521</v>
      </c>
      <c r="I444" s="212" t="s">
        <v>1511</v>
      </c>
      <c r="J444" s="202"/>
      <c r="K444" s="203"/>
      <c r="L444" s="203"/>
      <c r="M444" s="202"/>
      <c r="N444" s="202"/>
      <c r="O444" s="202"/>
      <c r="P444" s="202"/>
      <c r="Q444" s="202"/>
      <c r="R444" s="202"/>
      <c r="S444" s="203"/>
      <c r="T444" s="204"/>
      <c r="U444" s="205"/>
      <c r="V444" s="206"/>
      <c r="W444" s="207">
        <v>0</v>
      </c>
      <c r="X444" s="208">
        <f t="shared" si="22"/>
        <v>0</v>
      </c>
      <c r="Y444" s="202"/>
      <c r="Z444" s="50">
        <v>2016</v>
      </c>
      <c r="AA444" s="209" t="s">
        <v>1503</v>
      </c>
    </row>
    <row r="445" spans="1:27" s="210" customFormat="1" ht="78.75" hidden="1">
      <c r="A445" s="196" t="s">
        <v>1522</v>
      </c>
      <c r="B445" s="197" t="s">
        <v>32</v>
      </c>
      <c r="C445" s="213" t="s">
        <v>1516</v>
      </c>
      <c r="D445" s="213"/>
      <c r="E445" s="213"/>
      <c r="F445" s="213"/>
      <c r="G445" s="199" t="s">
        <v>1523</v>
      </c>
      <c r="H445" s="200" t="s">
        <v>1523</v>
      </c>
      <c r="I445" s="212" t="s">
        <v>1511</v>
      </c>
      <c r="J445" s="202"/>
      <c r="K445" s="203"/>
      <c r="L445" s="203"/>
      <c r="M445" s="202"/>
      <c r="N445" s="202"/>
      <c r="O445" s="202"/>
      <c r="P445" s="202"/>
      <c r="Q445" s="202"/>
      <c r="R445" s="202"/>
      <c r="S445" s="203"/>
      <c r="T445" s="204"/>
      <c r="U445" s="205"/>
      <c r="V445" s="206"/>
      <c r="W445" s="207">
        <v>0</v>
      </c>
      <c r="X445" s="208">
        <f t="shared" si="22"/>
        <v>0</v>
      </c>
      <c r="Y445" s="202"/>
      <c r="Z445" s="50">
        <v>2016</v>
      </c>
      <c r="AA445" s="209" t="s">
        <v>1503</v>
      </c>
    </row>
    <row r="446" spans="1:27" s="210" customFormat="1" ht="78.75" hidden="1">
      <c r="A446" s="196" t="s">
        <v>1524</v>
      </c>
      <c r="B446" s="197" t="s">
        <v>32</v>
      </c>
      <c r="C446" s="213" t="s">
        <v>1516</v>
      </c>
      <c r="D446" s="213"/>
      <c r="E446" s="213"/>
      <c r="F446" s="213"/>
      <c r="G446" s="199" t="s">
        <v>1525</v>
      </c>
      <c r="H446" s="200" t="s">
        <v>1525</v>
      </c>
      <c r="I446" s="212" t="s">
        <v>1511</v>
      </c>
      <c r="J446" s="202"/>
      <c r="K446" s="203"/>
      <c r="L446" s="203"/>
      <c r="M446" s="202"/>
      <c r="N446" s="202"/>
      <c r="O446" s="202"/>
      <c r="P446" s="202"/>
      <c r="Q446" s="202"/>
      <c r="R446" s="202"/>
      <c r="S446" s="203"/>
      <c r="T446" s="204"/>
      <c r="U446" s="205"/>
      <c r="V446" s="206"/>
      <c r="W446" s="207">
        <v>0</v>
      </c>
      <c r="X446" s="208">
        <f t="shared" si="22"/>
        <v>0</v>
      </c>
      <c r="Y446" s="202"/>
      <c r="Z446" s="50">
        <v>2016</v>
      </c>
      <c r="AA446" s="209" t="s">
        <v>1503</v>
      </c>
    </row>
    <row r="447" spans="1:27" s="210" customFormat="1" ht="78.75" hidden="1">
      <c r="A447" s="196" t="s">
        <v>1526</v>
      </c>
      <c r="B447" s="197" t="s">
        <v>32</v>
      </c>
      <c r="C447" s="213" t="s">
        <v>1516</v>
      </c>
      <c r="D447" s="213"/>
      <c r="E447" s="213"/>
      <c r="F447" s="213"/>
      <c r="G447" s="199" t="s">
        <v>1527</v>
      </c>
      <c r="H447" s="200" t="s">
        <v>1527</v>
      </c>
      <c r="I447" s="212" t="s">
        <v>1511</v>
      </c>
      <c r="J447" s="202"/>
      <c r="K447" s="203"/>
      <c r="L447" s="203"/>
      <c r="M447" s="202"/>
      <c r="N447" s="202"/>
      <c r="O447" s="202"/>
      <c r="P447" s="202"/>
      <c r="Q447" s="202"/>
      <c r="R447" s="202"/>
      <c r="S447" s="203"/>
      <c r="T447" s="204"/>
      <c r="U447" s="205"/>
      <c r="V447" s="206"/>
      <c r="W447" s="207">
        <v>0</v>
      </c>
      <c r="X447" s="208">
        <f t="shared" si="22"/>
        <v>0</v>
      </c>
      <c r="Y447" s="202"/>
      <c r="Z447" s="50">
        <v>2016</v>
      </c>
      <c r="AA447" s="209" t="s">
        <v>1503</v>
      </c>
    </row>
    <row r="448" spans="1:27" s="210" customFormat="1" ht="78.75" hidden="1">
      <c r="A448" s="196" t="s">
        <v>1528</v>
      </c>
      <c r="B448" s="197" t="s">
        <v>32</v>
      </c>
      <c r="C448" s="213" t="s">
        <v>1516</v>
      </c>
      <c r="D448" s="213"/>
      <c r="E448" s="213"/>
      <c r="F448" s="213"/>
      <c r="G448" s="199" t="s">
        <v>1529</v>
      </c>
      <c r="H448" s="200" t="s">
        <v>1529</v>
      </c>
      <c r="I448" s="212" t="s">
        <v>1511</v>
      </c>
      <c r="J448" s="202"/>
      <c r="K448" s="203"/>
      <c r="L448" s="203"/>
      <c r="M448" s="202"/>
      <c r="N448" s="202"/>
      <c r="O448" s="202"/>
      <c r="P448" s="202"/>
      <c r="Q448" s="202"/>
      <c r="R448" s="202"/>
      <c r="S448" s="203"/>
      <c r="T448" s="204"/>
      <c r="U448" s="205"/>
      <c r="V448" s="206"/>
      <c r="W448" s="207">
        <v>0</v>
      </c>
      <c r="X448" s="208">
        <f t="shared" si="22"/>
        <v>0</v>
      </c>
      <c r="Y448" s="202"/>
      <c r="Z448" s="50">
        <v>2016</v>
      </c>
      <c r="AA448" s="209" t="s">
        <v>1503</v>
      </c>
    </row>
    <row r="449" spans="1:27" s="210" customFormat="1" ht="63" hidden="1">
      <c r="A449" s="196" t="s">
        <v>1530</v>
      </c>
      <c r="B449" s="197" t="s">
        <v>32</v>
      </c>
      <c r="C449" s="213" t="s">
        <v>1516</v>
      </c>
      <c r="D449" s="213"/>
      <c r="E449" s="213"/>
      <c r="F449" s="213"/>
      <c r="G449" s="199" t="s">
        <v>1531</v>
      </c>
      <c r="H449" s="200" t="s">
        <v>1531</v>
      </c>
      <c r="I449" s="212" t="s">
        <v>1511</v>
      </c>
      <c r="J449" s="202"/>
      <c r="K449" s="203"/>
      <c r="L449" s="203"/>
      <c r="M449" s="202"/>
      <c r="N449" s="202"/>
      <c r="O449" s="202"/>
      <c r="P449" s="202"/>
      <c r="Q449" s="202"/>
      <c r="R449" s="202"/>
      <c r="S449" s="203"/>
      <c r="T449" s="204"/>
      <c r="U449" s="205"/>
      <c r="V449" s="206"/>
      <c r="W449" s="207">
        <v>0</v>
      </c>
      <c r="X449" s="208">
        <f t="shared" si="22"/>
        <v>0</v>
      </c>
      <c r="Y449" s="202"/>
      <c r="Z449" s="50">
        <v>2016</v>
      </c>
      <c r="AA449" s="209" t="s">
        <v>1503</v>
      </c>
    </row>
    <row r="450" spans="1:27" ht="15.75">
      <c r="A450" s="402" t="s">
        <v>371</v>
      </c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4"/>
      <c r="W450" s="158">
        <f>SUM(W414:W449)</f>
        <v>84074940</v>
      </c>
      <c r="X450" s="49">
        <f>SUM(X414:X449)</f>
        <v>94163932.80000001</v>
      </c>
      <c r="Y450" s="48"/>
      <c r="Z450" s="50"/>
      <c r="AA450" s="51"/>
    </row>
    <row r="451" spans="1:27" ht="15.75">
      <c r="A451" s="402" t="s">
        <v>372</v>
      </c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4"/>
      <c r="Y451" s="48"/>
      <c r="Z451" s="50"/>
      <c r="AA451" s="51"/>
    </row>
    <row r="452" spans="1:27" ht="47.25">
      <c r="A452" s="37" t="s">
        <v>1404</v>
      </c>
      <c r="B452" s="38" t="s">
        <v>32</v>
      </c>
      <c r="C452" s="164" t="s">
        <v>37</v>
      </c>
      <c r="D452" s="164"/>
      <c r="E452" s="164"/>
      <c r="F452" s="164"/>
      <c r="G452" s="164" t="s">
        <v>38</v>
      </c>
      <c r="H452" s="164" t="s">
        <v>38</v>
      </c>
      <c r="I452" s="164" t="s">
        <v>133</v>
      </c>
      <c r="J452" s="48"/>
      <c r="K452" s="44"/>
      <c r="L452" s="44"/>
      <c r="M452" s="48"/>
      <c r="N452" s="48"/>
      <c r="O452" s="48"/>
      <c r="P452" s="48"/>
      <c r="Q452" s="48"/>
      <c r="R452" s="48"/>
      <c r="S452" s="44"/>
      <c r="T452" s="96"/>
      <c r="U452" s="214"/>
      <c r="V452" s="33"/>
      <c r="W452" s="215">
        <v>68544040.5</v>
      </c>
      <c r="X452" s="215">
        <f>W452*1.12</f>
        <v>76769325.36000001</v>
      </c>
      <c r="Y452" s="48"/>
      <c r="Z452" s="50">
        <v>2016</v>
      </c>
      <c r="AA452" s="395" t="s">
        <v>1532</v>
      </c>
    </row>
    <row r="453" spans="1:27" ht="31.5">
      <c r="A453" s="37" t="s">
        <v>1406</v>
      </c>
      <c r="B453" s="38" t="s">
        <v>32</v>
      </c>
      <c r="C453" s="42" t="s">
        <v>58</v>
      </c>
      <c r="D453" s="42"/>
      <c r="E453" s="42"/>
      <c r="F453" s="42"/>
      <c r="G453" s="57" t="s">
        <v>59</v>
      </c>
      <c r="H453" s="57" t="s">
        <v>60</v>
      </c>
      <c r="I453" s="40" t="s">
        <v>134</v>
      </c>
      <c r="J453" s="48"/>
      <c r="K453" s="44"/>
      <c r="L453" s="44"/>
      <c r="M453" s="48"/>
      <c r="N453" s="48"/>
      <c r="O453" s="48"/>
      <c r="P453" s="48"/>
      <c r="Q453" s="48"/>
      <c r="R453" s="48"/>
      <c r="S453" s="44"/>
      <c r="T453" s="96"/>
      <c r="U453" s="214"/>
      <c r="V453" s="33"/>
      <c r="W453" s="215">
        <v>4684693.2</v>
      </c>
      <c r="X453" s="215">
        <f aca="true" t="shared" si="23" ref="X453:X470">W453*1.12</f>
        <v>5246856.384000001</v>
      </c>
      <c r="Y453" s="48"/>
      <c r="Z453" s="50">
        <v>2016</v>
      </c>
      <c r="AA453" s="396"/>
    </row>
    <row r="454" spans="1:27" ht="31.5">
      <c r="A454" s="37" t="s">
        <v>1407</v>
      </c>
      <c r="B454" s="38" t="s">
        <v>32</v>
      </c>
      <c r="C454" s="42" t="s">
        <v>58</v>
      </c>
      <c r="D454" s="42"/>
      <c r="E454" s="42"/>
      <c r="F454" s="42"/>
      <c r="G454" s="57" t="s">
        <v>59</v>
      </c>
      <c r="H454" s="57" t="s">
        <v>60</v>
      </c>
      <c r="I454" s="40" t="s">
        <v>135</v>
      </c>
      <c r="J454" s="48"/>
      <c r="K454" s="44"/>
      <c r="L454" s="44"/>
      <c r="M454" s="48"/>
      <c r="N454" s="48"/>
      <c r="O454" s="48"/>
      <c r="P454" s="48"/>
      <c r="Q454" s="48"/>
      <c r="R454" s="48"/>
      <c r="S454" s="44"/>
      <c r="T454" s="96"/>
      <c r="U454" s="214"/>
      <c r="V454" s="33"/>
      <c r="W454" s="215">
        <v>8560800</v>
      </c>
      <c r="X454" s="215">
        <f t="shared" si="23"/>
        <v>9588096</v>
      </c>
      <c r="Y454" s="48"/>
      <c r="Z454" s="50">
        <v>2016</v>
      </c>
      <c r="AA454" s="396"/>
    </row>
    <row r="455" spans="1:27" ht="31.5">
      <c r="A455" s="37" t="s">
        <v>1409</v>
      </c>
      <c r="B455" s="38" t="s">
        <v>32</v>
      </c>
      <c r="C455" s="42" t="s">
        <v>58</v>
      </c>
      <c r="D455" s="42"/>
      <c r="E455" s="42"/>
      <c r="F455" s="42"/>
      <c r="G455" s="57" t="s">
        <v>59</v>
      </c>
      <c r="H455" s="57" t="s">
        <v>60</v>
      </c>
      <c r="I455" s="86" t="s">
        <v>136</v>
      </c>
      <c r="J455" s="48"/>
      <c r="K455" s="44"/>
      <c r="L455" s="44"/>
      <c r="M455" s="48"/>
      <c r="N455" s="48"/>
      <c r="O455" s="48"/>
      <c r="P455" s="48"/>
      <c r="Q455" s="48"/>
      <c r="R455" s="48"/>
      <c r="S455" s="44"/>
      <c r="T455" s="96"/>
      <c r="U455" s="214"/>
      <c r="V455" s="33"/>
      <c r="W455" s="215">
        <v>438620</v>
      </c>
      <c r="X455" s="215">
        <f t="shared" si="23"/>
        <v>491254.4</v>
      </c>
      <c r="Y455" s="48"/>
      <c r="Z455" s="50">
        <v>2016</v>
      </c>
      <c r="AA455" s="396"/>
    </row>
    <row r="456" spans="1:27" ht="31.5">
      <c r="A456" s="37" t="s">
        <v>1414</v>
      </c>
      <c r="B456" s="38" t="s">
        <v>32</v>
      </c>
      <c r="C456" s="42" t="s">
        <v>58</v>
      </c>
      <c r="D456" s="42"/>
      <c r="E456" s="42"/>
      <c r="F456" s="42"/>
      <c r="G456" s="57" t="s">
        <v>59</v>
      </c>
      <c r="H456" s="57" t="s">
        <v>60</v>
      </c>
      <c r="I456" s="86" t="s">
        <v>137</v>
      </c>
      <c r="J456" s="48"/>
      <c r="K456" s="44"/>
      <c r="L456" s="44"/>
      <c r="M456" s="48"/>
      <c r="N456" s="48"/>
      <c r="O456" s="48"/>
      <c r="P456" s="48"/>
      <c r="Q456" s="48"/>
      <c r="R456" s="48"/>
      <c r="S456" s="44"/>
      <c r="T456" s="96"/>
      <c r="U456" s="214"/>
      <c r="V456" s="33"/>
      <c r="W456" s="215">
        <v>120000</v>
      </c>
      <c r="X456" s="215">
        <f t="shared" si="23"/>
        <v>134400</v>
      </c>
      <c r="Y456" s="48"/>
      <c r="Z456" s="50">
        <v>2016</v>
      </c>
      <c r="AA456" s="396"/>
    </row>
    <row r="457" spans="1:27" ht="47.25">
      <c r="A457" s="37" t="s">
        <v>1419</v>
      </c>
      <c r="B457" s="38" t="s">
        <v>32</v>
      </c>
      <c r="C457" s="164" t="s">
        <v>37</v>
      </c>
      <c r="D457" s="164"/>
      <c r="E457" s="164"/>
      <c r="F457" s="164"/>
      <c r="G457" s="164" t="s">
        <v>38</v>
      </c>
      <c r="H457" s="164" t="s">
        <v>38</v>
      </c>
      <c r="I457" s="164" t="s">
        <v>138</v>
      </c>
      <c r="J457" s="48"/>
      <c r="K457" s="44"/>
      <c r="L457" s="44"/>
      <c r="M457" s="48"/>
      <c r="N457" s="48"/>
      <c r="O457" s="48"/>
      <c r="P457" s="48"/>
      <c r="Q457" s="48"/>
      <c r="R457" s="48"/>
      <c r="S457" s="44"/>
      <c r="T457" s="96"/>
      <c r="U457" s="214"/>
      <c r="V457" s="33"/>
      <c r="W457" s="215">
        <v>16605680</v>
      </c>
      <c r="X457" s="215">
        <f t="shared" si="23"/>
        <v>18598361.6</v>
      </c>
      <c r="Y457" s="48"/>
      <c r="Z457" s="50">
        <v>2016</v>
      </c>
      <c r="AA457" s="396"/>
    </row>
    <row r="458" spans="1:27" ht="47.25">
      <c r="A458" s="37" t="s">
        <v>1424</v>
      </c>
      <c r="B458" s="38" t="s">
        <v>32</v>
      </c>
      <c r="C458" s="42" t="s">
        <v>1533</v>
      </c>
      <c r="D458" s="42"/>
      <c r="E458" s="42"/>
      <c r="F458" s="42"/>
      <c r="G458" s="57" t="s">
        <v>1534</v>
      </c>
      <c r="H458" s="57" t="s">
        <v>1534</v>
      </c>
      <c r="I458" s="40" t="s">
        <v>77</v>
      </c>
      <c r="J458" s="48"/>
      <c r="K458" s="44"/>
      <c r="L458" s="44"/>
      <c r="M458" s="48"/>
      <c r="N458" s="48"/>
      <c r="O458" s="48"/>
      <c r="P458" s="48"/>
      <c r="Q458" s="48"/>
      <c r="R458" s="48"/>
      <c r="S458" s="44"/>
      <c r="T458" s="96"/>
      <c r="U458" s="214"/>
      <c r="V458" s="33"/>
      <c r="W458" s="215">
        <v>58240</v>
      </c>
      <c r="X458" s="215">
        <f t="shared" si="23"/>
        <v>65228.8</v>
      </c>
      <c r="Y458" s="48"/>
      <c r="Z458" s="50">
        <v>2016</v>
      </c>
      <c r="AA458" s="396"/>
    </row>
    <row r="459" spans="1:27" ht="63">
      <c r="A459" s="37" t="s">
        <v>1425</v>
      </c>
      <c r="B459" s="38" t="s">
        <v>32</v>
      </c>
      <c r="C459" s="164" t="s">
        <v>37</v>
      </c>
      <c r="D459" s="164"/>
      <c r="E459" s="164"/>
      <c r="F459" s="164"/>
      <c r="G459" s="164" t="s">
        <v>38</v>
      </c>
      <c r="H459" s="164" t="s">
        <v>38</v>
      </c>
      <c r="I459" s="168" t="s">
        <v>139</v>
      </c>
      <c r="J459" s="48"/>
      <c r="K459" s="44"/>
      <c r="L459" s="44"/>
      <c r="M459" s="48"/>
      <c r="N459" s="48"/>
      <c r="O459" s="48"/>
      <c r="P459" s="48"/>
      <c r="Q459" s="48"/>
      <c r="R459" s="48"/>
      <c r="S459" s="44"/>
      <c r="T459" s="96"/>
      <c r="U459" s="214"/>
      <c r="V459" s="33"/>
      <c r="W459" s="215">
        <v>838635</v>
      </c>
      <c r="X459" s="215">
        <f t="shared" si="23"/>
        <v>939271.2000000001</v>
      </c>
      <c r="Y459" s="48"/>
      <c r="Z459" s="50">
        <v>2016</v>
      </c>
      <c r="AA459" s="396"/>
    </row>
    <row r="460" spans="1:27" ht="31.5">
      <c r="A460" s="37" t="s">
        <v>1427</v>
      </c>
      <c r="B460" s="38" t="s">
        <v>32</v>
      </c>
      <c r="C460" s="216"/>
      <c r="D460" s="216"/>
      <c r="E460" s="216"/>
      <c r="F460" s="216"/>
      <c r="G460" s="40" t="s">
        <v>155</v>
      </c>
      <c r="H460" s="40" t="s">
        <v>1535</v>
      </c>
      <c r="I460" s="48"/>
      <c r="J460" s="48"/>
      <c r="K460" s="44"/>
      <c r="L460" s="44"/>
      <c r="M460" s="48"/>
      <c r="N460" s="48"/>
      <c r="O460" s="48"/>
      <c r="P460" s="48"/>
      <c r="Q460" s="48"/>
      <c r="R460" s="48"/>
      <c r="S460" s="44"/>
      <c r="T460" s="96"/>
      <c r="U460" s="214"/>
      <c r="V460" s="33"/>
      <c r="W460" s="215">
        <v>112500</v>
      </c>
      <c r="X460" s="215">
        <f t="shared" si="23"/>
        <v>126000.00000000001</v>
      </c>
      <c r="Y460" s="48"/>
      <c r="Z460" s="50">
        <v>2016</v>
      </c>
      <c r="AA460" s="396"/>
    </row>
    <row r="461" spans="1:27" ht="47.25">
      <c r="A461" s="37" t="s">
        <v>1429</v>
      </c>
      <c r="B461" s="38" t="s">
        <v>32</v>
      </c>
      <c r="C461" s="42" t="s">
        <v>61</v>
      </c>
      <c r="D461" s="42"/>
      <c r="E461" s="42"/>
      <c r="F461" s="42"/>
      <c r="G461" s="57" t="s">
        <v>62</v>
      </c>
      <c r="H461" s="57" t="s">
        <v>62</v>
      </c>
      <c r="I461" s="57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215">
        <v>127750000</v>
      </c>
      <c r="X461" s="215">
        <f t="shared" si="23"/>
        <v>143080000</v>
      </c>
      <c r="Y461" s="48"/>
      <c r="Z461" s="50">
        <v>2016</v>
      </c>
      <c r="AA461" s="396"/>
    </row>
    <row r="462" spans="1:27" ht="78.75">
      <c r="A462" s="37" t="s">
        <v>1433</v>
      </c>
      <c r="B462" s="38" t="s">
        <v>32</v>
      </c>
      <c r="C462" s="42" t="s">
        <v>1536</v>
      </c>
      <c r="D462" s="42"/>
      <c r="E462" s="42"/>
      <c r="F462" s="42"/>
      <c r="G462" s="57" t="s">
        <v>1537</v>
      </c>
      <c r="H462" s="57" t="s">
        <v>1538</v>
      </c>
      <c r="I462" s="40" t="s">
        <v>140</v>
      </c>
      <c r="J462" s="48"/>
      <c r="K462" s="44"/>
      <c r="L462" s="44"/>
      <c r="M462" s="48"/>
      <c r="N462" s="48"/>
      <c r="O462" s="48"/>
      <c r="P462" s="48"/>
      <c r="Q462" s="48"/>
      <c r="R462" s="48"/>
      <c r="S462" s="44"/>
      <c r="T462" s="96"/>
      <c r="U462" s="214"/>
      <c r="V462" s="33"/>
      <c r="W462" s="215">
        <v>280441.54</v>
      </c>
      <c r="X462" s="215">
        <f>W462*1.12</f>
        <v>314094.5248</v>
      </c>
      <c r="Y462" s="48"/>
      <c r="Z462" s="50">
        <v>2016</v>
      </c>
      <c r="AA462" s="396"/>
    </row>
    <row r="463" spans="1:27" ht="47.25">
      <c r="A463" s="37" t="s">
        <v>1435</v>
      </c>
      <c r="B463" s="38" t="s">
        <v>32</v>
      </c>
      <c r="C463" s="42" t="s">
        <v>1533</v>
      </c>
      <c r="D463" s="42"/>
      <c r="E463" s="42"/>
      <c r="F463" s="42"/>
      <c r="G463" s="57" t="s">
        <v>1534</v>
      </c>
      <c r="H463" s="57" t="s">
        <v>1534</v>
      </c>
      <c r="I463" s="40" t="s">
        <v>141</v>
      </c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215">
        <v>910000</v>
      </c>
      <c r="X463" s="215">
        <f aca="true" t="shared" si="24" ref="X463:X469">W463*1.12</f>
        <v>1019200.0000000001</v>
      </c>
      <c r="Y463" s="48"/>
      <c r="Z463" s="50">
        <v>2016</v>
      </c>
      <c r="AA463" s="396"/>
    </row>
    <row r="464" spans="1:27" ht="47.25">
      <c r="A464" s="37" t="s">
        <v>1437</v>
      </c>
      <c r="B464" s="38" t="s">
        <v>32</v>
      </c>
      <c r="C464" s="42" t="s">
        <v>1533</v>
      </c>
      <c r="D464" s="42"/>
      <c r="E464" s="42"/>
      <c r="F464" s="42"/>
      <c r="G464" s="57" t="s">
        <v>1534</v>
      </c>
      <c r="H464" s="57" t="s">
        <v>1534</v>
      </c>
      <c r="I464" s="40" t="s">
        <v>142</v>
      </c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215">
        <v>116480</v>
      </c>
      <c r="X464" s="215">
        <f t="shared" si="24"/>
        <v>130457.6</v>
      </c>
      <c r="Y464" s="48"/>
      <c r="Z464" s="50">
        <v>2016</v>
      </c>
      <c r="AA464" s="396"/>
    </row>
    <row r="465" spans="1:27" ht="47.25">
      <c r="A465" s="37" t="s">
        <v>1439</v>
      </c>
      <c r="B465" s="38" t="s">
        <v>32</v>
      </c>
      <c r="C465" s="42" t="s">
        <v>1533</v>
      </c>
      <c r="D465" s="42"/>
      <c r="E465" s="42"/>
      <c r="F465" s="42"/>
      <c r="G465" s="57" t="s">
        <v>1534</v>
      </c>
      <c r="H465" s="57" t="s">
        <v>1534</v>
      </c>
      <c r="I465" s="40" t="s">
        <v>143</v>
      </c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215">
        <v>58240</v>
      </c>
      <c r="X465" s="215">
        <f t="shared" si="24"/>
        <v>65228.8</v>
      </c>
      <c r="Y465" s="48"/>
      <c r="Z465" s="50">
        <v>2016</v>
      </c>
      <c r="AA465" s="396"/>
    </row>
    <row r="466" spans="1:27" ht="47.25">
      <c r="A466" s="37" t="s">
        <v>1443</v>
      </c>
      <c r="B466" s="38" t="s">
        <v>32</v>
      </c>
      <c r="C466" s="42" t="s">
        <v>1533</v>
      </c>
      <c r="D466" s="42"/>
      <c r="E466" s="42"/>
      <c r="F466" s="42"/>
      <c r="G466" s="57" t="s">
        <v>1534</v>
      </c>
      <c r="H466" s="57" t="s">
        <v>1534</v>
      </c>
      <c r="I466" s="40" t="s">
        <v>144</v>
      </c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215">
        <v>1547000</v>
      </c>
      <c r="X466" s="215">
        <f t="shared" si="24"/>
        <v>1732640.0000000002</v>
      </c>
      <c r="Y466" s="48"/>
      <c r="Z466" s="50">
        <v>2016</v>
      </c>
      <c r="AA466" s="396"/>
    </row>
    <row r="467" spans="1:27" ht="31.5">
      <c r="A467" s="37" t="s">
        <v>1446</v>
      </c>
      <c r="B467" s="38" t="s">
        <v>32</v>
      </c>
      <c r="C467" s="42" t="s">
        <v>58</v>
      </c>
      <c r="D467" s="42"/>
      <c r="E467" s="42"/>
      <c r="F467" s="42"/>
      <c r="G467" s="57" t="s">
        <v>59</v>
      </c>
      <c r="H467" s="57" t="s">
        <v>60</v>
      </c>
      <c r="I467" s="40" t="s">
        <v>145</v>
      </c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215">
        <v>2030248.22</v>
      </c>
      <c r="X467" s="215">
        <f t="shared" si="24"/>
        <v>2273878.0064000003</v>
      </c>
      <c r="Y467" s="48"/>
      <c r="Z467" s="50">
        <v>2016</v>
      </c>
      <c r="AA467" s="396"/>
    </row>
    <row r="468" spans="1:27" ht="31.5">
      <c r="A468" s="37" t="s">
        <v>1449</v>
      </c>
      <c r="B468" s="38" t="s">
        <v>32</v>
      </c>
      <c r="C468" s="42" t="s">
        <v>58</v>
      </c>
      <c r="D468" s="42"/>
      <c r="E468" s="42"/>
      <c r="F468" s="42"/>
      <c r="G468" s="57" t="s">
        <v>59</v>
      </c>
      <c r="H468" s="57" t="s">
        <v>60</v>
      </c>
      <c r="I468" s="40" t="s">
        <v>146</v>
      </c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215">
        <v>872177.44</v>
      </c>
      <c r="X468" s="215">
        <f t="shared" si="24"/>
        <v>976838.7328</v>
      </c>
      <c r="Y468" s="48"/>
      <c r="Z468" s="50">
        <v>2016</v>
      </c>
      <c r="AA468" s="396"/>
    </row>
    <row r="469" spans="1:27" ht="31.5">
      <c r="A469" s="37" t="s">
        <v>1452</v>
      </c>
      <c r="B469" s="38" t="s">
        <v>32</v>
      </c>
      <c r="C469" s="42" t="s">
        <v>58</v>
      </c>
      <c r="D469" s="42"/>
      <c r="E469" s="42"/>
      <c r="F469" s="42"/>
      <c r="G469" s="57" t="s">
        <v>59</v>
      </c>
      <c r="H469" s="57" t="s">
        <v>60</v>
      </c>
      <c r="I469" s="40" t="s">
        <v>147</v>
      </c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215">
        <v>664813.24</v>
      </c>
      <c r="X469" s="215">
        <f t="shared" si="24"/>
        <v>744590.8288</v>
      </c>
      <c r="Y469" s="48"/>
      <c r="Z469" s="50">
        <v>2016</v>
      </c>
      <c r="AA469" s="397"/>
    </row>
    <row r="470" spans="1:27" ht="15.75">
      <c r="A470" s="390" t="s">
        <v>371</v>
      </c>
      <c r="B470" s="391"/>
      <c r="C470" s="391"/>
      <c r="D470" s="391"/>
      <c r="E470" s="391"/>
      <c r="F470" s="391"/>
      <c r="G470" s="391"/>
      <c r="H470" s="391"/>
      <c r="I470" s="391"/>
      <c r="J470" s="391"/>
      <c r="K470" s="391"/>
      <c r="L470" s="391"/>
      <c r="M470" s="391"/>
      <c r="N470" s="391"/>
      <c r="O470" s="391"/>
      <c r="P470" s="391"/>
      <c r="Q470" s="391"/>
      <c r="R470" s="391"/>
      <c r="S470" s="391"/>
      <c r="T470" s="391"/>
      <c r="U470" s="391"/>
      <c r="V470" s="392"/>
      <c r="W470" s="158">
        <f>SUM(W452:W469)</f>
        <v>234192609.14</v>
      </c>
      <c r="X470" s="49">
        <f t="shared" si="23"/>
        <v>262295722.23680001</v>
      </c>
      <c r="Y470" s="147"/>
      <c r="Z470" s="31"/>
      <c r="AA470" s="51"/>
    </row>
    <row r="471" spans="1:27" ht="15.75">
      <c r="A471" s="409" t="s">
        <v>373</v>
      </c>
      <c r="B471" s="409"/>
      <c r="C471" s="409"/>
      <c r="D471" s="409"/>
      <c r="E471" s="409"/>
      <c r="F471" s="409"/>
      <c r="G471" s="409"/>
      <c r="H471" s="409"/>
      <c r="I471" s="409"/>
      <c r="J471" s="409"/>
      <c r="K471" s="409"/>
      <c r="L471" s="409"/>
      <c r="M471" s="409"/>
      <c r="N471" s="409"/>
      <c r="O471" s="409"/>
      <c r="P471" s="409"/>
      <c r="Q471" s="409"/>
      <c r="R471" s="409"/>
      <c r="S471" s="409"/>
      <c r="T471" s="409"/>
      <c r="U471" s="409"/>
      <c r="V471" s="409"/>
      <c r="W471" s="409"/>
      <c r="X471" s="409"/>
      <c r="Y471" s="147"/>
      <c r="Z471" s="31"/>
      <c r="AA471" s="51"/>
    </row>
    <row r="472" spans="1:27" ht="47.25" customHeight="1">
      <c r="A472" s="393" t="s">
        <v>1404</v>
      </c>
      <c r="B472" s="410" t="s">
        <v>32</v>
      </c>
      <c r="C472" s="413"/>
      <c r="D472" s="217"/>
      <c r="E472" s="217"/>
      <c r="F472" s="217"/>
      <c r="G472" s="416" t="s">
        <v>1539</v>
      </c>
      <c r="H472" s="416" t="s">
        <v>1539</v>
      </c>
      <c r="I472" s="218" t="s">
        <v>1540</v>
      </c>
      <c r="J472" s="219"/>
      <c r="K472" s="219"/>
      <c r="L472" s="219"/>
      <c r="M472" s="48"/>
      <c r="N472" s="48"/>
      <c r="O472" s="48"/>
      <c r="P472" s="48"/>
      <c r="Q472" s="48"/>
      <c r="R472" s="44"/>
      <c r="S472" s="220" t="s">
        <v>1541</v>
      </c>
      <c r="T472" s="220" t="s">
        <v>1541</v>
      </c>
      <c r="U472" s="191">
        <v>137</v>
      </c>
      <c r="V472" s="193">
        <v>11623</v>
      </c>
      <c r="W472" s="406">
        <v>25162245</v>
      </c>
      <c r="X472" s="406">
        <f>W472*1.12</f>
        <v>28181714.400000002</v>
      </c>
      <c r="Y472" s="413"/>
      <c r="Z472" s="393">
        <v>2016</v>
      </c>
      <c r="AA472" s="419"/>
    </row>
    <row r="473" spans="1:27" ht="15.75">
      <c r="A473" s="394"/>
      <c r="B473" s="411"/>
      <c r="C473" s="414"/>
      <c r="D473" s="221"/>
      <c r="E473" s="221"/>
      <c r="F473" s="221"/>
      <c r="G473" s="417"/>
      <c r="H473" s="417"/>
      <c r="I473" s="218" t="s">
        <v>1542</v>
      </c>
      <c r="J473" s="219"/>
      <c r="K473" s="219"/>
      <c r="L473" s="219"/>
      <c r="M473" s="48"/>
      <c r="N473" s="48"/>
      <c r="O473" s="48"/>
      <c r="P473" s="48"/>
      <c r="Q473" s="48"/>
      <c r="R473" s="44"/>
      <c r="S473" s="220" t="s">
        <v>1541</v>
      </c>
      <c r="T473" s="220" t="s">
        <v>1541</v>
      </c>
      <c r="U473" s="191">
        <v>22</v>
      </c>
      <c r="V473" s="193">
        <v>12785</v>
      </c>
      <c r="W473" s="407"/>
      <c r="X473" s="407"/>
      <c r="Y473" s="414"/>
      <c r="Z473" s="394"/>
      <c r="AA473" s="419"/>
    </row>
    <row r="474" spans="1:27" ht="15.75" customHeight="1">
      <c r="A474" s="394"/>
      <c r="B474" s="411"/>
      <c r="C474" s="414"/>
      <c r="D474" s="221"/>
      <c r="E474" s="221"/>
      <c r="F474" s="221"/>
      <c r="G474" s="417"/>
      <c r="H474" s="417"/>
      <c r="I474" s="218" t="s">
        <v>1540</v>
      </c>
      <c r="J474" s="219"/>
      <c r="K474" s="219"/>
      <c r="L474" s="219"/>
      <c r="M474" s="48"/>
      <c r="N474" s="48"/>
      <c r="O474" s="48"/>
      <c r="P474" s="48"/>
      <c r="Q474" s="48"/>
      <c r="R474" s="44"/>
      <c r="S474" s="220" t="s">
        <v>1541</v>
      </c>
      <c r="T474" s="220" t="s">
        <v>1541</v>
      </c>
      <c r="U474" s="191">
        <v>1</v>
      </c>
      <c r="V474" s="193">
        <v>18130</v>
      </c>
      <c r="W474" s="407"/>
      <c r="X474" s="407"/>
      <c r="Y474" s="414"/>
      <c r="Z474" s="394"/>
      <c r="AA474" s="419"/>
    </row>
    <row r="475" spans="1:27" ht="15.75">
      <c r="A475" s="394"/>
      <c r="B475" s="411"/>
      <c r="C475" s="414"/>
      <c r="D475" s="221"/>
      <c r="E475" s="221"/>
      <c r="F475" s="221"/>
      <c r="G475" s="417"/>
      <c r="H475" s="417"/>
      <c r="I475" s="218" t="s">
        <v>1542</v>
      </c>
      <c r="J475" s="219"/>
      <c r="K475" s="219"/>
      <c r="L475" s="219"/>
      <c r="M475" s="48"/>
      <c r="N475" s="48"/>
      <c r="O475" s="48"/>
      <c r="P475" s="48"/>
      <c r="Q475" s="48"/>
      <c r="R475" s="44"/>
      <c r="S475" s="220" t="s">
        <v>1541</v>
      </c>
      <c r="T475" s="220" t="s">
        <v>1541</v>
      </c>
      <c r="U475" s="191">
        <v>1</v>
      </c>
      <c r="V475" s="193">
        <v>19943</v>
      </c>
      <c r="W475" s="407"/>
      <c r="X475" s="407"/>
      <c r="Y475" s="414"/>
      <c r="Z475" s="394"/>
      <c r="AA475" s="419"/>
    </row>
    <row r="476" spans="1:27" ht="15.75" customHeight="1">
      <c r="A476" s="394"/>
      <c r="B476" s="411"/>
      <c r="C476" s="414"/>
      <c r="D476" s="221"/>
      <c r="E476" s="221"/>
      <c r="F476" s="221"/>
      <c r="G476" s="417"/>
      <c r="H476" s="417"/>
      <c r="I476" s="218" t="s">
        <v>1540</v>
      </c>
      <c r="J476" s="219"/>
      <c r="K476" s="219"/>
      <c r="L476" s="219"/>
      <c r="M476" s="48"/>
      <c r="N476" s="48"/>
      <c r="O476" s="48"/>
      <c r="P476" s="48"/>
      <c r="Q476" s="48"/>
      <c r="R476" s="44"/>
      <c r="S476" s="220" t="s">
        <v>1541</v>
      </c>
      <c r="T476" s="220" t="s">
        <v>1541</v>
      </c>
      <c r="U476" s="191">
        <v>158</v>
      </c>
      <c r="V476" s="193">
        <v>19186</v>
      </c>
      <c r="W476" s="407"/>
      <c r="X476" s="407"/>
      <c r="Y476" s="414"/>
      <c r="Z476" s="394"/>
      <c r="AA476" s="419"/>
    </row>
    <row r="477" spans="1:27" ht="15.75">
      <c r="A477" s="394"/>
      <c r="B477" s="411"/>
      <c r="C477" s="414"/>
      <c r="D477" s="221"/>
      <c r="E477" s="221"/>
      <c r="F477" s="221"/>
      <c r="G477" s="417"/>
      <c r="H477" s="417"/>
      <c r="I477" s="218" t="s">
        <v>1542</v>
      </c>
      <c r="J477" s="219"/>
      <c r="K477" s="219"/>
      <c r="L477" s="219"/>
      <c r="M477" s="48"/>
      <c r="N477" s="48"/>
      <c r="O477" s="48"/>
      <c r="P477" s="48"/>
      <c r="Q477" s="48"/>
      <c r="R477" s="44"/>
      <c r="S477" s="220" t="s">
        <v>1541</v>
      </c>
      <c r="T477" s="220" t="s">
        <v>1541</v>
      </c>
      <c r="U477" s="191">
        <v>101</v>
      </c>
      <c r="V477" s="193">
        <v>21105</v>
      </c>
      <c r="W477" s="407"/>
      <c r="X477" s="407"/>
      <c r="Y477" s="414"/>
      <c r="Z477" s="394"/>
      <c r="AA477" s="419"/>
    </row>
    <row r="478" spans="1:27" ht="15.75">
      <c r="A478" s="394"/>
      <c r="B478" s="411"/>
      <c r="C478" s="414"/>
      <c r="D478" s="221"/>
      <c r="E478" s="221"/>
      <c r="F478" s="221"/>
      <c r="G478" s="417"/>
      <c r="H478" s="417"/>
      <c r="I478" s="218" t="s">
        <v>1540</v>
      </c>
      <c r="J478" s="219"/>
      <c r="K478" s="219"/>
      <c r="L478" s="219"/>
      <c r="M478" s="48"/>
      <c r="N478" s="48"/>
      <c r="O478" s="48"/>
      <c r="P478" s="48"/>
      <c r="Q478" s="48"/>
      <c r="R478" s="44"/>
      <c r="S478" s="220" t="s">
        <v>1541</v>
      </c>
      <c r="T478" s="220" t="s">
        <v>1541</v>
      </c>
      <c r="U478" s="191">
        <v>261</v>
      </c>
      <c r="V478" s="193">
        <v>22134</v>
      </c>
      <c r="W478" s="407"/>
      <c r="X478" s="407"/>
      <c r="Y478" s="414"/>
      <c r="Z478" s="394"/>
      <c r="AA478" s="419"/>
    </row>
    <row r="479" spans="1:27" ht="15.75">
      <c r="A479" s="394"/>
      <c r="B479" s="411"/>
      <c r="C479" s="414"/>
      <c r="D479" s="221"/>
      <c r="E479" s="221"/>
      <c r="F479" s="221"/>
      <c r="G479" s="417"/>
      <c r="H479" s="417"/>
      <c r="I479" s="218" t="s">
        <v>1542</v>
      </c>
      <c r="J479" s="219"/>
      <c r="K479" s="219"/>
      <c r="L479" s="219"/>
      <c r="M479" s="48"/>
      <c r="N479" s="48"/>
      <c r="O479" s="48"/>
      <c r="P479" s="48"/>
      <c r="Q479" s="48"/>
      <c r="R479" s="44"/>
      <c r="S479" s="220" t="s">
        <v>1541</v>
      </c>
      <c r="T479" s="220" t="s">
        <v>1541</v>
      </c>
      <c r="U479" s="191">
        <v>474</v>
      </c>
      <c r="V479" s="193">
        <v>24348</v>
      </c>
      <c r="W479" s="407"/>
      <c r="X479" s="407"/>
      <c r="Y479" s="414"/>
      <c r="Z479" s="394"/>
      <c r="AA479" s="419"/>
    </row>
    <row r="480" spans="1:27" ht="15.75">
      <c r="A480" s="394"/>
      <c r="B480" s="411"/>
      <c r="C480" s="414"/>
      <c r="D480" s="221"/>
      <c r="E480" s="221"/>
      <c r="F480" s="221"/>
      <c r="G480" s="417"/>
      <c r="H480" s="417"/>
      <c r="I480" s="218" t="s">
        <v>1540</v>
      </c>
      <c r="J480" s="219"/>
      <c r="K480" s="219"/>
      <c r="L480" s="219"/>
      <c r="M480" s="48"/>
      <c r="N480" s="48"/>
      <c r="O480" s="48"/>
      <c r="P480" s="48"/>
      <c r="Q480" s="48"/>
      <c r="R480" s="44"/>
      <c r="S480" s="220" t="s">
        <v>1541</v>
      </c>
      <c r="T480" s="220" t="s">
        <v>1541</v>
      </c>
      <c r="U480" s="191">
        <v>24</v>
      </c>
      <c r="V480" s="193">
        <v>5561</v>
      </c>
      <c r="W480" s="407"/>
      <c r="X480" s="407"/>
      <c r="Y480" s="414"/>
      <c r="Z480" s="394"/>
      <c r="AA480" s="419"/>
    </row>
    <row r="481" spans="1:27" ht="15.75">
      <c r="A481" s="398"/>
      <c r="B481" s="412"/>
      <c r="C481" s="415"/>
      <c r="D481" s="33"/>
      <c r="E481" s="33"/>
      <c r="F481" s="33"/>
      <c r="G481" s="418"/>
      <c r="H481" s="418"/>
      <c r="I481" s="218" t="s">
        <v>1542</v>
      </c>
      <c r="J481" s="219"/>
      <c r="K481" s="219"/>
      <c r="L481" s="219"/>
      <c r="M481" s="48"/>
      <c r="N481" s="48"/>
      <c r="O481" s="48"/>
      <c r="P481" s="48"/>
      <c r="Q481" s="48"/>
      <c r="R481" s="44"/>
      <c r="S481" s="220" t="s">
        <v>1541</v>
      </c>
      <c r="T481" s="220" t="s">
        <v>1541</v>
      </c>
      <c r="U481" s="191">
        <v>104</v>
      </c>
      <c r="V481" s="193">
        <v>6117</v>
      </c>
      <c r="W481" s="408"/>
      <c r="X481" s="408"/>
      <c r="Y481" s="415"/>
      <c r="Z481" s="398"/>
      <c r="AA481" s="419"/>
    </row>
    <row r="482" spans="1:27" ht="15.75" customHeight="1">
      <c r="A482" s="393" t="s">
        <v>1406</v>
      </c>
      <c r="B482" s="410" t="s">
        <v>32</v>
      </c>
      <c r="C482" s="413"/>
      <c r="D482" s="217"/>
      <c r="E482" s="217"/>
      <c r="F482" s="217"/>
      <c r="G482" s="416" t="s">
        <v>1539</v>
      </c>
      <c r="H482" s="416" t="s">
        <v>1539</v>
      </c>
      <c r="I482" s="222" t="s">
        <v>1543</v>
      </c>
      <c r="J482" s="219"/>
      <c r="K482" s="219"/>
      <c r="L482" s="219"/>
      <c r="M482" s="48"/>
      <c r="N482" s="48"/>
      <c r="O482" s="48"/>
      <c r="P482" s="48"/>
      <c r="Q482" s="48"/>
      <c r="R482" s="44"/>
      <c r="S482" s="220" t="s">
        <v>1541</v>
      </c>
      <c r="T482" s="220" t="s">
        <v>1541</v>
      </c>
      <c r="U482" s="191">
        <v>2</v>
      </c>
      <c r="V482" s="193">
        <v>24392</v>
      </c>
      <c r="W482" s="406">
        <v>9758722</v>
      </c>
      <c r="X482" s="406">
        <f>W482*1.12</f>
        <v>10929768.64</v>
      </c>
      <c r="Y482" s="413"/>
      <c r="Z482" s="393">
        <v>2016</v>
      </c>
      <c r="AA482" s="419"/>
    </row>
    <row r="483" spans="1:27" ht="15.75" customHeight="1">
      <c r="A483" s="394"/>
      <c r="B483" s="411"/>
      <c r="C483" s="414"/>
      <c r="D483" s="221"/>
      <c r="E483" s="221"/>
      <c r="F483" s="221"/>
      <c r="G483" s="417"/>
      <c r="H483" s="417"/>
      <c r="I483" s="222" t="s">
        <v>1544</v>
      </c>
      <c r="J483" s="219"/>
      <c r="K483" s="219"/>
      <c r="L483" s="219"/>
      <c r="M483" s="48"/>
      <c r="N483" s="48"/>
      <c r="O483" s="48"/>
      <c r="P483" s="48"/>
      <c r="Q483" s="48"/>
      <c r="R483" s="44"/>
      <c r="S483" s="220" t="s">
        <v>1541</v>
      </c>
      <c r="T483" s="220" t="s">
        <v>1541</v>
      </c>
      <c r="U483" s="191">
        <v>197</v>
      </c>
      <c r="V483" s="193">
        <v>33936</v>
      </c>
      <c r="W483" s="407"/>
      <c r="X483" s="407"/>
      <c r="Y483" s="414"/>
      <c r="Z483" s="394"/>
      <c r="AA483" s="419"/>
    </row>
    <row r="484" spans="1:27" ht="15.75" customHeight="1">
      <c r="A484" s="398"/>
      <c r="B484" s="412"/>
      <c r="C484" s="415"/>
      <c r="D484" s="33"/>
      <c r="E484" s="33"/>
      <c r="F484" s="33"/>
      <c r="G484" s="418"/>
      <c r="H484" s="418"/>
      <c r="I484" s="222" t="s">
        <v>1545</v>
      </c>
      <c r="J484" s="219"/>
      <c r="K484" s="219"/>
      <c r="L484" s="219"/>
      <c r="M484" s="48"/>
      <c r="N484" s="48"/>
      <c r="O484" s="48"/>
      <c r="P484" s="48"/>
      <c r="Q484" s="48"/>
      <c r="R484" s="44"/>
      <c r="S484" s="220" t="s">
        <v>1541</v>
      </c>
      <c r="T484" s="220" t="s">
        <v>1541</v>
      </c>
      <c r="U484" s="191">
        <v>62</v>
      </c>
      <c r="V484" s="193">
        <v>48783</v>
      </c>
      <c r="W484" s="408"/>
      <c r="X484" s="408"/>
      <c r="Y484" s="415"/>
      <c r="Z484" s="398"/>
      <c r="AA484" s="419"/>
    </row>
    <row r="485" spans="1:27" ht="63">
      <c r="A485" s="90" t="s">
        <v>1407</v>
      </c>
      <c r="B485" s="223" t="s">
        <v>32</v>
      </c>
      <c r="C485" s="42"/>
      <c r="D485" s="42"/>
      <c r="E485" s="42"/>
      <c r="F485" s="42"/>
      <c r="G485" s="42" t="s">
        <v>1546</v>
      </c>
      <c r="H485" s="42" t="s">
        <v>1546</v>
      </c>
      <c r="I485" s="41" t="s">
        <v>63</v>
      </c>
      <c r="J485" s="44"/>
      <c r="K485" s="44"/>
      <c r="L485" s="48"/>
      <c r="M485" s="48"/>
      <c r="N485" s="48"/>
      <c r="O485" s="48"/>
      <c r="P485" s="48"/>
      <c r="Q485" s="48"/>
      <c r="R485" s="44"/>
      <c r="S485" s="96"/>
      <c r="T485" s="96"/>
      <c r="U485" s="214"/>
      <c r="V485" s="33"/>
      <c r="W485" s="224">
        <v>54076000</v>
      </c>
      <c r="X485" s="224">
        <f>W485*1.12</f>
        <v>60565120.00000001</v>
      </c>
      <c r="Y485" s="48"/>
      <c r="Z485" s="90">
        <v>2016</v>
      </c>
      <c r="AA485" s="170" t="s">
        <v>1547</v>
      </c>
    </row>
    <row r="486" spans="1:27" ht="47.25" customHeight="1">
      <c r="A486" s="393" t="s">
        <v>1548</v>
      </c>
      <c r="B486" s="410" t="s">
        <v>32</v>
      </c>
      <c r="C486" s="416"/>
      <c r="D486" s="225"/>
      <c r="E486" s="225"/>
      <c r="F486" s="225"/>
      <c r="G486" s="416" t="s">
        <v>1549</v>
      </c>
      <c r="H486" s="416" t="s">
        <v>1549</v>
      </c>
      <c r="I486" s="226" t="s">
        <v>1550</v>
      </c>
      <c r="J486" s="44"/>
      <c r="K486" s="44"/>
      <c r="L486" s="48"/>
      <c r="M486" s="48"/>
      <c r="N486" s="48"/>
      <c r="O486" s="48"/>
      <c r="P486" s="48"/>
      <c r="Q486" s="48"/>
      <c r="R486" s="44"/>
      <c r="S486" s="220" t="s">
        <v>1541</v>
      </c>
      <c r="T486" s="220" t="s">
        <v>1541</v>
      </c>
      <c r="U486" s="227">
        <v>147</v>
      </c>
      <c r="V486" s="228">
        <v>1600</v>
      </c>
      <c r="W486" s="406">
        <v>2590500</v>
      </c>
      <c r="X486" s="406">
        <f>W486*1.12</f>
        <v>2901360.0000000005</v>
      </c>
      <c r="Y486" s="413"/>
      <c r="Z486" s="393">
        <v>2016</v>
      </c>
      <c r="AA486" s="420"/>
    </row>
    <row r="487" spans="1:27" ht="15.75" customHeight="1">
      <c r="A487" s="394"/>
      <c r="B487" s="411"/>
      <c r="C487" s="417"/>
      <c r="D487" s="229"/>
      <c r="E487" s="229"/>
      <c r="F487" s="229"/>
      <c r="G487" s="417"/>
      <c r="H487" s="417"/>
      <c r="I487" s="230" t="s">
        <v>1551</v>
      </c>
      <c r="J487" s="44"/>
      <c r="K487" s="44"/>
      <c r="L487" s="48"/>
      <c r="M487" s="48"/>
      <c r="N487" s="48"/>
      <c r="O487" s="48"/>
      <c r="P487" s="48"/>
      <c r="Q487" s="48"/>
      <c r="R487" s="44"/>
      <c r="S487" s="220" t="s">
        <v>1541</v>
      </c>
      <c r="T487" s="220" t="s">
        <v>1541</v>
      </c>
      <c r="U487" s="227">
        <v>464</v>
      </c>
      <c r="V487" s="228">
        <v>1800</v>
      </c>
      <c r="W487" s="407"/>
      <c r="X487" s="407"/>
      <c r="Y487" s="414"/>
      <c r="Z487" s="394"/>
      <c r="AA487" s="421"/>
    </row>
    <row r="488" spans="1:27" ht="15.75" customHeight="1">
      <c r="A488" s="394"/>
      <c r="B488" s="411"/>
      <c r="C488" s="417"/>
      <c r="D488" s="229"/>
      <c r="E488" s="229"/>
      <c r="F488" s="229"/>
      <c r="G488" s="417"/>
      <c r="H488" s="417"/>
      <c r="I488" s="230" t="s">
        <v>1552</v>
      </c>
      <c r="J488" s="44"/>
      <c r="K488" s="44"/>
      <c r="L488" s="48"/>
      <c r="M488" s="48"/>
      <c r="N488" s="48"/>
      <c r="O488" s="48"/>
      <c r="P488" s="48"/>
      <c r="Q488" s="48"/>
      <c r="R488" s="44"/>
      <c r="S488" s="220" t="s">
        <v>1541</v>
      </c>
      <c r="T488" s="220" t="s">
        <v>1541</v>
      </c>
      <c r="U488" s="227">
        <v>595</v>
      </c>
      <c r="V488" s="228">
        <v>1900</v>
      </c>
      <c r="W488" s="407"/>
      <c r="X488" s="407"/>
      <c r="Y488" s="414"/>
      <c r="Z488" s="394"/>
      <c r="AA488" s="421"/>
    </row>
    <row r="489" spans="1:27" ht="15.75" customHeight="1">
      <c r="A489" s="394"/>
      <c r="B489" s="411"/>
      <c r="C489" s="417"/>
      <c r="D489" s="229"/>
      <c r="E489" s="229"/>
      <c r="F489" s="229"/>
      <c r="G489" s="417"/>
      <c r="H489" s="417"/>
      <c r="I489" s="230" t="s">
        <v>1553</v>
      </c>
      <c r="J489" s="44"/>
      <c r="K489" s="44"/>
      <c r="L489" s="48"/>
      <c r="M489" s="48"/>
      <c r="N489" s="48"/>
      <c r="O489" s="48"/>
      <c r="P489" s="48"/>
      <c r="Q489" s="48"/>
      <c r="R489" s="44"/>
      <c r="S489" s="220" t="s">
        <v>1541</v>
      </c>
      <c r="T489" s="220" t="s">
        <v>1541</v>
      </c>
      <c r="U489" s="227">
        <v>120</v>
      </c>
      <c r="V489" s="228">
        <v>2100</v>
      </c>
      <c r="W489" s="407"/>
      <c r="X489" s="407"/>
      <c r="Y489" s="414"/>
      <c r="Z489" s="394"/>
      <c r="AA489" s="421"/>
    </row>
    <row r="490" spans="1:27" ht="15.75">
      <c r="A490" s="394"/>
      <c r="B490" s="411"/>
      <c r="C490" s="417"/>
      <c r="D490" s="229"/>
      <c r="E490" s="229"/>
      <c r="F490" s="229"/>
      <c r="G490" s="417"/>
      <c r="H490" s="417"/>
      <c r="I490" s="230" t="s">
        <v>1554</v>
      </c>
      <c r="J490" s="44"/>
      <c r="K490" s="44"/>
      <c r="L490" s="48"/>
      <c r="M490" s="48"/>
      <c r="N490" s="48"/>
      <c r="O490" s="48"/>
      <c r="P490" s="48"/>
      <c r="Q490" s="48"/>
      <c r="R490" s="44"/>
      <c r="S490" s="220" t="s">
        <v>1541</v>
      </c>
      <c r="T490" s="220" t="s">
        <v>1541</v>
      </c>
      <c r="U490" s="227">
        <v>122</v>
      </c>
      <c r="V490" s="228">
        <v>800</v>
      </c>
      <c r="W490" s="407"/>
      <c r="X490" s="407"/>
      <c r="Y490" s="414"/>
      <c r="Z490" s="394"/>
      <c r="AA490" s="421"/>
    </row>
    <row r="491" spans="1:27" ht="15.75">
      <c r="A491" s="398"/>
      <c r="B491" s="412"/>
      <c r="C491" s="418"/>
      <c r="D491" s="231"/>
      <c r="E491" s="231"/>
      <c r="F491" s="231"/>
      <c r="G491" s="418"/>
      <c r="H491" s="418"/>
      <c r="I491" s="230" t="s">
        <v>1555</v>
      </c>
      <c r="J491" s="44"/>
      <c r="K491" s="44"/>
      <c r="L491" s="48"/>
      <c r="M491" s="48"/>
      <c r="N491" s="48"/>
      <c r="O491" s="48"/>
      <c r="P491" s="48"/>
      <c r="Q491" s="48"/>
      <c r="R491" s="44"/>
      <c r="S491" s="220" t="s">
        <v>1541</v>
      </c>
      <c r="T491" s="220" t="s">
        <v>1541</v>
      </c>
      <c r="U491" s="227">
        <v>100</v>
      </c>
      <c r="V491" s="228">
        <v>400</v>
      </c>
      <c r="W491" s="408"/>
      <c r="X491" s="408"/>
      <c r="Y491" s="415"/>
      <c r="Z491" s="398"/>
      <c r="AA491" s="422"/>
    </row>
    <row r="492" spans="1:27" ht="15.75">
      <c r="A492" s="402" t="s">
        <v>371</v>
      </c>
      <c r="B492" s="403"/>
      <c r="C492" s="403"/>
      <c r="D492" s="403"/>
      <c r="E492" s="403"/>
      <c r="F492" s="403"/>
      <c r="G492" s="403"/>
      <c r="H492" s="403"/>
      <c r="I492" s="403"/>
      <c r="J492" s="403"/>
      <c r="K492" s="403"/>
      <c r="L492" s="403"/>
      <c r="M492" s="403"/>
      <c r="N492" s="403"/>
      <c r="O492" s="403"/>
      <c r="P492" s="403"/>
      <c r="Q492" s="403"/>
      <c r="R492" s="403"/>
      <c r="S492" s="403"/>
      <c r="T492" s="403"/>
      <c r="U492" s="403"/>
      <c r="V492" s="404"/>
      <c r="W492" s="49">
        <f>SUM(W472:W491)</f>
        <v>91587467</v>
      </c>
      <c r="X492" s="49">
        <f>SUM(X472:X491)</f>
        <v>102577963.04000002</v>
      </c>
      <c r="Y492" s="147"/>
      <c r="Z492" s="31"/>
      <c r="AA492" s="51"/>
    </row>
    <row r="493" spans="1:27" ht="15.75">
      <c r="A493" s="390" t="s">
        <v>1556</v>
      </c>
      <c r="B493" s="391"/>
      <c r="C493" s="391"/>
      <c r="D493" s="391"/>
      <c r="E493" s="391"/>
      <c r="F493" s="391"/>
      <c r="G493" s="391"/>
      <c r="H493" s="391"/>
      <c r="I493" s="391"/>
      <c r="J493" s="391"/>
      <c r="K493" s="391"/>
      <c r="L493" s="391"/>
      <c r="M493" s="391"/>
      <c r="N493" s="391"/>
      <c r="O493" s="391"/>
      <c r="P493" s="391"/>
      <c r="Q493" s="391"/>
      <c r="R493" s="391"/>
      <c r="S493" s="391"/>
      <c r="T493" s="391"/>
      <c r="U493" s="391"/>
      <c r="V493" s="391"/>
      <c r="W493" s="391"/>
      <c r="X493" s="392"/>
      <c r="Y493" s="147"/>
      <c r="Z493" s="31"/>
      <c r="AA493" s="51"/>
    </row>
    <row r="494" spans="1:27" ht="47.25">
      <c r="A494" s="64" t="s">
        <v>1404</v>
      </c>
      <c r="B494" s="86" t="s">
        <v>32</v>
      </c>
      <c r="C494" s="232"/>
      <c r="D494" s="232"/>
      <c r="E494" s="232"/>
      <c r="F494" s="232"/>
      <c r="G494" s="42" t="s">
        <v>1557</v>
      </c>
      <c r="H494" s="42" t="s">
        <v>1557</v>
      </c>
      <c r="I494" s="41"/>
      <c r="J494" s="84"/>
      <c r="K494" s="85"/>
      <c r="L494" s="85"/>
      <c r="M494" s="84"/>
      <c r="N494" s="84"/>
      <c r="O494" s="84"/>
      <c r="P494" s="84"/>
      <c r="Q494" s="84"/>
      <c r="R494" s="84"/>
      <c r="S494" s="85"/>
      <c r="T494" s="232"/>
      <c r="U494" s="233"/>
      <c r="V494" s="234"/>
      <c r="W494" s="215">
        <v>100000</v>
      </c>
      <c r="X494" s="215">
        <f>W494*1.12</f>
        <v>112000.00000000001</v>
      </c>
      <c r="Y494" s="48"/>
      <c r="Z494" s="90">
        <v>2016</v>
      </c>
      <c r="AA494" s="37"/>
    </row>
    <row r="495" spans="1:27" ht="47.25">
      <c r="A495" s="37" t="s">
        <v>1406</v>
      </c>
      <c r="B495" s="38" t="s">
        <v>32</v>
      </c>
      <c r="C495" s="42" t="s">
        <v>64</v>
      </c>
      <c r="D495" s="42"/>
      <c r="E495" s="42"/>
      <c r="F495" s="42"/>
      <c r="G495" s="42" t="s">
        <v>65</v>
      </c>
      <c r="H495" s="42" t="s">
        <v>65</v>
      </c>
      <c r="I495" s="41" t="s">
        <v>148</v>
      </c>
      <c r="J495" s="48"/>
      <c r="K495" s="44"/>
      <c r="L495" s="44"/>
      <c r="M495" s="48"/>
      <c r="N495" s="48"/>
      <c r="O495" s="48"/>
      <c r="P495" s="48"/>
      <c r="Q495" s="48"/>
      <c r="R495" s="48"/>
      <c r="S495" s="44"/>
      <c r="T495" s="96"/>
      <c r="U495" s="214"/>
      <c r="V495" s="33"/>
      <c r="W495" s="215">
        <v>3225750</v>
      </c>
      <c r="X495" s="215">
        <f>W495*1.12</f>
        <v>3612840.0000000005</v>
      </c>
      <c r="Y495" s="48"/>
      <c r="Z495" s="90">
        <v>2016</v>
      </c>
      <c r="AA495" s="37"/>
    </row>
    <row r="496" spans="1:27" ht="126">
      <c r="A496" s="37" t="s">
        <v>1407</v>
      </c>
      <c r="B496" s="38" t="s">
        <v>32</v>
      </c>
      <c r="C496" s="42" t="s">
        <v>66</v>
      </c>
      <c r="D496" s="42"/>
      <c r="E496" s="42"/>
      <c r="F496" s="42"/>
      <c r="G496" s="42" t="s">
        <v>67</v>
      </c>
      <c r="H496" s="42" t="s">
        <v>67</v>
      </c>
      <c r="I496" s="41" t="s">
        <v>149</v>
      </c>
      <c r="J496" s="48"/>
      <c r="K496" s="44"/>
      <c r="L496" s="44"/>
      <c r="M496" s="48"/>
      <c r="N496" s="48"/>
      <c r="O496" s="48"/>
      <c r="P496" s="48"/>
      <c r="Q496" s="48"/>
      <c r="R496" s="48"/>
      <c r="S496" s="44"/>
      <c r="T496" s="96"/>
      <c r="U496" s="214"/>
      <c r="V496" s="33"/>
      <c r="W496" s="215">
        <v>895000</v>
      </c>
      <c r="X496" s="215">
        <f>W496*1.12</f>
        <v>1002400.0000000001</v>
      </c>
      <c r="Y496" s="48"/>
      <c r="Z496" s="90">
        <v>2016</v>
      </c>
      <c r="AA496" s="37"/>
    </row>
    <row r="497" spans="1:27" ht="63">
      <c r="A497" s="37" t="s">
        <v>1409</v>
      </c>
      <c r="B497" s="38" t="s">
        <v>32</v>
      </c>
      <c r="C497" s="42" t="s">
        <v>68</v>
      </c>
      <c r="D497" s="42"/>
      <c r="E497" s="42"/>
      <c r="F497" s="42"/>
      <c r="G497" s="42" t="s">
        <v>69</v>
      </c>
      <c r="H497" s="42" t="s">
        <v>69</v>
      </c>
      <c r="I497" s="41" t="s">
        <v>150</v>
      </c>
      <c r="J497" s="48"/>
      <c r="K497" s="44"/>
      <c r="L497" s="44"/>
      <c r="M497" s="48"/>
      <c r="N497" s="48"/>
      <c r="O497" s="48"/>
      <c r="P497" s="48"/>
      <c r="Q497" s="48"/>
      <c r="R497" s="48"/>
      <c r="S497" s="44"/>
      <c r="T497" s="96"/>
      <c r="U497" s="214"/>
      <c r="V497" s="33"/>
      <c r="W497" s="215">
        <v>2808000</v>
      </c>
      <c r="X497" s="215">
        <f>W497*1.12</f>
        <v>3144960.0000000005</v>
      </c>
      <c r="Y497" s="48"/>
      <c r="Z497" s="90">
        <v>2016</v>
      </c>
      <c r="AA497" s="37"/>
    </row>
    <row r="498" spans="1:27" ht="63">
      <c r="A498" s="37" t="s">
        <v>1414</v>
      </c>
      <c r="B498" s="38" t="s">
        <v>32</v>
      </c>
      <c r="C498" s="42" t="s">
        <v>70</v>
      </c>
      <c r="D498" s="42"/>
      <c r="E498" s="42"/>
      <c r="F498" s="42"/>
      <c r="G498" s="42" t="s">
        <v>71</v>
      </c>
      <c r="H498" s="42" t="s">
        <v>71</v>
      </c>
      <c r="I498" s="42" t="s">
        <v>151</v>
      </c>
      <c r="J498" s="48"/>
      <c r="K498" s="44"/>
      <c r="L498" s="44"/>
      <c r="M498" s="48"/>
      <c r="N498" s="48"/>
      <c r="O498" s="48"/>
      <c r="P498" s="48"/>
      <c r="Q498" s="48"/>
      <c r="R498" s="48"/>
      <c r="S498" s="44"/>
      <c r="T498" s="96"/>
      <c r="U498" s="214"/>
      <c r="V498" s="33"/>
      <c r="W498" s="215">
        <v>3000000</v>
      </c>
      <c r="X498" s="215">
        <f>W498*1.12</f>
        <v>3360000.0000000005</v>
      </c>
      <c r="Y498" s="48"/>
      <c r="Z498" s="90">
        <v>2016</v>
      </c>
      <c r="AA498" s="37"/>
    </row>
    <row r="499" spans="1:27" ht="15.75">
      <c r="A499" s="423" t="s">
        <v>371</v>
      </c>
      <c r="B499" s="424"/>
      <c r="C499" s="424"/>
      <c r="D499" s="424"/>
      <c r="E499" s="424"/>
      <c r="F499" s="424"/>
      <c r="G499" s="424"/>
      <c r="H499" s="424"/>
      <c r="I499" s="424"/>
      <c r="J499" s="424"/>
      <c r="K499" s="424"/>
      <c r="L499" s="424"/>
      <c r="M499" s="424"/>
      <c r="N499" s="424"/>
      <c r="O499" s="424"/>
      <c r="P499" s="424"/>
      <c r="Q499" s="424"/>
      <c r="R499" s="424"/>
      <c r="S499" s="424"/>
      <c r="T499" s="424"/>
      <c r="U499" s="424"/>
      <c r="V499" s="425"/>
      <c r="W499" s="158">
        <f>SUM(W494:W498)</f>
        <v>10028750</v>
      </c>
      <c r="X499" s="158">
        <f>SUM(X494:X498)</f>
        <v>11232200.000000002</v>
      </c>
      <c r="Y499" s="147"/>
      <c r="Z499" s="31"/>
      <c r="AA499" s="51"/>
    </row>
    <row r="500" spans="1:27" ht="15.75">
      <c r="A500" s="426" t="s">
        <v>1558</v>
      </c>
      <c r="B500" s="427"/>
      <c r="C500" s="427"/>
      <c r="D500" s="427"/>
      <c r="E500" s="427"/>
      <c r="F500" s="427"/>
      <c r="G500" s="427"/>
      <c r="H500" s="427"/>
      <c r="I500" s="427"/>
      <c r="J500" s="427"/>
      <c r="K500" s="427"/>
      <c r="L500" s="427"/>
      <c r="M500" s="427"/>
      <c r="N500" s="427"/>
      <c r="O500" s="427"/>
      <c r="P500" s="427"/>
      <c r="Q500" s="427"/>
      <c r="R500" s="427"/>
      <c r="S500" s="427"/>
      <c r="T500" s="427"/>
      <c r="U500" s="427"/>
      <c r="V500" s="427"/>
      <c r="W500" s="427"/>
      <c r="X500" s="428"/>
      <c r="Y500" s="147"/>
      <c r="Z500" s="31"/>
      <c r="AA500" s="51"/>
    </row>
    <row r="501" spans="1:27" ht="47.25">
      <c r="A501" s="37" t="s">
        <v>1404</v>
      </c>
      <c r="B501" s="38" t="s">
        <v>32</v>
      </c>
      <c r="C501" s="42" t="s">
        <v>1559</v>
      </c>
      <c r="D501" s="42"/>
      <c r="E501" s="42"/>
      <c r="F501" s="42"/>
      <c r="G501" s="42" t="s">
        <v>72</v>
      </c>
      <c r="H501" s="42" t="s">
        <v>1560</v>
      </c>
      <c r="I501" s="41" t="s">
        <v>152</v>
      </c>
      <c r="J501" s="48"/>
      <c r="K501" s="44"/>
      <c r="L501" s="44"/>
      <c r="M501" s="48"/>
      <c r="N501" s="48"/>
      <c r="O501" s="48"/>
      <c r="P501" s="48"/>
      <c r="Q501" s="48"/>
      <c r="R501" s="48"/>
      <c r="S501" s="44"/>
      <c r="T501" s="96"/>
      <c r="U501" s="214"/>
      <c r="V501" s="33"/>
      <c r="W501" s="215">
        <v>17424567</v>
      </c>
      <c r="X501" s="215">
        <f>W501*1.12</f>
        <v>19515515.040000003</v>
      </c>
      <c r="Y501" s="48"/>
      <c r="Z501" s="90">
        <v>2016</v>
      </c>
      <c r="AA501" s="48"/>
    </row>
    <row r="502" spans="1:27" ht="47.25" customHeight="1">
      <c r="A502" s="37" t="s">
        <v>1406</v>
      </c>
      <c r="B502" s="38" t="s">
        <v>32</v>
      </c>
      <c r="C502" s="41" t="s">
        <v>73</v>
      </c>
      <c r="D502" s="41"/>
      <c r="E502" s="41"/>
      <c r="F502" s="41"/>
      <c r="G502" s="41" t="s">
        <v>74</v>
      </c>
      <c r="H502" s="41" t="s">
        <v>75</v>
      </c>
      <c r="I502" s="42" t="s">
        <v>153</v>
      </c>
      <c r="J502" s="48"/>
      <c r="K502" s="44"/>
      <c r="L502" s="44"/>
      <c r="M502" s="48"/>
      <c r="N502" s="48"/>
      <c r="O502" s="48"/>
      <c r="P502" s="48"/>
      <c r="Q502" s="48"/>
      <c r="R502" s="48"/>
      <c r="S502" s="44"/>
      <c r="T502" s="96"/>
      <c r="U502" s="214"/>
      <c r="V502" s="33"/>
      <c r="W502" s="215">
        <v>408000</v>
      </c>
      <c r="X502" s="215">
        <f>W502*1.12</f>
        <v>456960.00000000006</v>
      </c>
      <c r="Y502" s="48"/>
      <c r="Z502" s="90">
        <v>2016</v>
      </c>
      <c r="AA502" s="48"/>
    </row>
    <row r="503" spans="1:27" ht="63">
      <c r="A503" s="37" t="s">
        <v>1407</v>
      </c>
      <c r="B503" s="38" t="s">
        <v>32</v>
      </c>
      <c r="C503" s="42" t="s">
        <v>1561</v>
      </c>
      <c r="D503" s="42"/>
      <c r="E503" s="42"/>
      <c r="F503" s="42"/>
      <c r="G503" s="42" t="s">
        <v>1562</v>
      </c>
      <c r="H503" s="42" t="s">
        <v>1562</v>
      </c>
      <c r="I503" s="41" t="s">
        <v>154</v>
      </c>
      <c r="J503" s="48"/>
      <c r="K503" s="44"/>
      <c r="L503" s="44"/>
      <c r="M503" s="48"/>
      <c r="N503" s="48"/>
      <c r="O503" s="48"/>
      <c r="P503" s="48"/>
      <c r="Q503" s="48"/>
      <c r="R503" s="48"/>
      <c r="S503" s="44"/>
      <c r="T503" s="96"/>
      <c r="U503" s="214"/>
      <c r="V503" s="33"/>
      <c r="W503" s="215">
        <v>3852000</v>
      </c>
      <c r="X503" s="215">
        <f>W503*1.12</f>
        <v>4314240</v>
      </c>
      <c r="Y503" s="48"/>
      <c r="Z503" s="90">
        <v>2016</v>
      </c>
      <c r="AA503" s="48"/>
    </row>
    <row r="504" spans="1:27" ht="15.75">
      <c r="A504" s="390" t="s">
        <v>371</v>
      </c>
      <c r="B504" s="391"/>
      <c r="C504" s="391"/>
      <c r="D504" s="391"/>
      <c r="E504" s="391"/>
      <c r="F504" s="391"/>
      <c r="G504" s="391"/>
      <c r="H504" s="391"/>
      <c r="I504" s="391"/>
      <c r="J504" s="391"/>
      <c r="K504" s="391"/>
      <c r="L504" s="391"/>
      <c r="M504" s="391"/>
      <c r="N504" s="391"/>
      <c r="O504" s="391"/>
      <c r="P504" s="391"/>
      <c r="Q504" s="391"/>
      <c r="R504" s="391"/>
      <c r="S504" s="391"/>
      <c r="T504" s="391"/>
      <c r="U504" s="391"/>
      <c r="V504" s="392"/>
      <c r="W504" s="49">
        <f>SUM(W501:W503)</f>
        <v>21684567</v>
      </c>
      <c r="X504" s="49">
        <f>SUM(X501:X503)</f>
        <v>24286715.040000003</v>
      </c>
      <c r="Y504" s="147"/>
      <c r="Z504" s="31"/>
      <c r="AA504" s="147"/>
    </row>
    <row r="505" spans="1:27" ht="15.75">
      <c r="A505" s="235"/>
      <c r="B505" s="236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236"/>
      <c r="U505" s="236"/>
      <c r="V505" s="237"/>
      <c r="W505" s="238"/>
      <c r="X505" s="238"/>
      <c r="Y505" s="238"/>
      <c r="Z505" s="238"/>
      <c r="AA505" s="239"/>
    </row>
    <row r="506" spans="1:27" ht="15.75">
      <c r="A506" s="429" t="s">
        <v>1563</v>
      </c>
      <c r="B506" s="430"/>
      <c r="C506" s="430"/>
      <c r="D506" s="430"/>
      <c r="E506" s="430"/>
      <c r="F506" s="430"/>
      <c r="G506" s="430"/>
      <c r="H506" s="430"/>
      <c r="I506" s="430"/>
      <c r="J506" s="430"/>
      <c r="K506" s="430"/>
      <c r="L506" s="430"/>
      <c r="M506" s="430"/>
      <c r="N506" s="430"/>
      <c r="O506" s="430"/>
      <c r="P506" s="430"/>
      <c r="Q506" s="430"/>
      <c r="R506" s="430"/>
      <c r="S506" s="430"/>
      <c r="T506" s="430"/>
      <c r="U506" s="430"/>
      <c r="V506" s="431"/>
      <c r="W506" s="49">
        <f>W12+W15+W345</f>
        <v>621259361.1699057</v>
      </c>
      <c r="X506" s="49">
        <f>X12+X15+X345</f>
        <v>695810484.5102944</v>
      </c>
      <c r="Y506" s="147"/>
      <c r="Z506" s="31"/>
      <c r="AA506" s="51"/>
    </row>
    <row r="507" spans="1:27" ht="15.75">
      <c r="A507" s="429" t="s">
        <v>1564</v>
      </c>
      <c r="B507" s="430"/>
      <c r="C507" s="430"/>
      <c r="D507" s="430"/>
      <c r="E507" s="430"/>
      <c r="F507" s="430"/>
      <c r="G507" s="430"/>
      <c r="H507" s="430"/>
      <c r="I507" s="430"/>
      <c r="J507" s="430"/>
      <c r="K507" s="430"/>
      <c r="L507" s="430"/>
      <c r="M507" s="430"/>
      <c r="N507" s="430"/>
      <c r="O507" s="430"/>
      <c r="P507" s="430"/>
      <c r="Q507" s="430"/>
      <c r="R507" s="430"/>
      <c r="S507" s="430"/>
      <c r="T507" s="430"/>
      <c r="U507" s="430"/>
      <c r="V507" s="431"/>
      <c r="W507" s="158">
        <f>W355</f>
        <v>6513360.029999999</v>
      </c>
      <c r="X507" s="158">
        <v>7294963.23</v>
      </c>
      <c r="Y507" s="147"/>
      <c r="Z507" s="31"/>
      <c r="AA507" s="51"/>
    </row>
    <row r="508" spans="1:27" ht="15.75">
      <c r="A508" s="429" t="s">
        <v>1565</v>
      </c>
      <c r="B508" s="430"/>
      <c r="C508" s="430"/>
      <c r="D508" s="430"/>
      <c r="E508" s="430"/>
      <c r="F508" s="430"/>
      <c r="G508" s="430"/>
      <c r="H508" s="430"/>
      <c r="I508" s="430"/>
      <c r="J508" s="430"/>
      <c r="K508" s="430"/>
      <c r="L508" s="430"/>
      <c r="M508" s="430"/>
      <c r="N508" s="430"/>
      <c r="O508" s="430"/>
      <c r="P508" s="430"/>
      <c r="Q508" s="430"/>
      <c r="R508" s="430"/>
      <c r="S508" s="430"/>
      <c r="T508" s="430"/>
      <c r="U508" s="430"/>
      <c r="V508" s="431"/>
      <c r="W508" s="158">
        <f>W504+W499+W492+W470+W450+W412+W387</f>
        <v>542830899.7002118</v>
      </c>
      <c r="X508" s="158">
        <f>X504+X499+X492+X470+X450+X412+X387</f>
        <v>608281998.0162374</v>
      </c>
      <c r="Y508" s="147"/>
      <c r="Z508" s="31"/>
      <c r="AA508" s="51"/>
    </row>
    <row r="510" ht="15.75">
      <c r="W510" s="240"/>
    </row>
    <row r="569" spans="2:8" ht="15.75">
      <c r="B569" s="241" t="s">
        <v>1566</v>
      </c>
      <c r="C569" s="241" t="s">
        <v>1567</v>
      </c>
      <c r="D569" s="241"/>
      <c r="E569" s="241"/>
      <c r="F569" s="241"/>
      <c r="G569" s="241" t="s">
        <v>1568</v>
      </c>
      <c r="H569" s="241" t="s">
        <v>1569</v>
      </c>
    </row>
    <row r="570" spans="2:8" ht="31.5">
      <c r="B570" s="242" t="s">
        <v>1570</v>
      </c>
      <c r="C570" s="242"/>
      <c r="D570" s="242"/>
      <c r="E570" s="242"/>
      <c r="F570" s="242"/>
      <c r="G570" s="243"/>
      <c r="H570" s="242" t="s">
        <v>1571</v>
      </c>
    </row>
    <row r="571" spans="2:8" ht="47.25">
      <c r="B571" s="242" t="s">
        <v>1572</v>
      </c>
      <c r="C571" s="242"/>
      <c r="D571" s="242"/>
      <c r="E571" s="242"/>
      <c r="F571" s="242"/>
      <c r="G571" s="243"/>
      <c r="H571" s="242" t="s">
        <v>1573</v>
      </c>
    </row>
    <row r="572" spans="2:8" ht="31.5">
      <c r="B572" s="242" t="s">
        <v>1574</v>
      </c>
      <c r="C572" s="242"/>
      <c r="D572" s="242"/>
      <c r="E572" s="242"/>
      <c r="F572" s="242"/>
      <c r="G572" s="243"/>
      <c r="H572" s="242" t="s">
        <v>1575</v>
      </c>
    </row>
    <row r="573" spans="2:8" ht="30" customHeight="1">
      <c r="B573" s="242" t="s">
        <v>1576</v>
      </c>
      <c r="C573" s="242"/>
      <c r="D573" s="242"/>
      <c r="E573" s="242"/>
      <c r="F573" s="242"/>
      <c r="G573" s="243"/>
      <c r="H573" s="242" t="s">
        <v>1577</v>
      </c>
    </row>
    <row r="574" spans="2:8" ht="47.25">
      <c r="B574" s="242" t="s">
        <v>1578</v>
      </c>
      <c r="C574" s="242"/>
      <c r="D574" s="242"/>
      <c r="E574" s="242"/>
      <c r="F574" s="242"/>
      <c r="G574" s="243"/>
      <c r="H574" s="242" t="s">
        <v>1579</v>
      </c>
    </row>
    <row r="575" spans="2:8" ht="31.5">
      <c r="B575" s="242" t="s">
        <v>1580</v>
      </c>
      <c r="C575" s="242"/>
      <c r="D575" s="242"/>
      <c r="E575" s="242"/>
      <c r="F575" s="242"/>
      <c r="G575" s="243"/>
      <c r="H575" s="242" t="s">
        <v>1581</v>
      </c>
    </row>
    <row r="576" spans="2:8" ht="15.75">
      <c r="B576" s="242" t="s">
        <v>1576</v>
      </c>
      <c r="C576" s="242"/>
      <c r="D576" s="242"/>
      <c r="E576" s="242"/>
      <c r="F576" s="242"/>
      <c r="G576" s="243"/>
      <c r="H576" s="242" t="s">
        <v>1577</v>
      </c>
    </row>
    <row r="577" spans="2:8" ht="31.5">
      <c r="B577" s="242" t="s">
        <v>1582</v>
      </c>
      <c r="C577" s="242"/>
      <c r="D577" s="242"/>
      <c r="E577" s="242"/>
      <c r="F577" s="242"/>
      <c r="G577" s="243"/>
      <c r="H577" s="242" t="s">
        <v>1583</v>
      </c>
    </row>
    <row r="578" spans="2:8" ht="47.25">
      <c r="B578" s="242" t="s">
        <v>1584</v>
      </c>
      <c r="C578" s="242"/>
      <c r="D578" s="242"/>
      <c r="E578" s="242"/>
      <c r="F578" s="242"/>
      <c r="G578" s="243"/>
      <c r="H578" s="242" t="s">
        <v>1585</v>
      </c>
    </row>
    <row r="579" spans="2:8" ht="63">
      <c r="B579" s="242" t="s">
        <v>1586</v>
      </c>
      <c r="C579" s="242"/>
      <c r="D579" s="242"/>
      <c r="E579" s="242"/>
      <c r="F579" s="242"/>
      <c r="G579" s="243"/>
      <c r="H579" s="242" t="s">
        <v>1587</v>
      </c>
    </row>
    <row r="580" spans="2:8" ht="31.5">
      <c r="B580" s="242" t="s">
        <v>1588</v>
      </c>
      <c r="C580" s="242"/>
      <c r="D580" s="242"/>
      <c r="E580" s="242"/>
      <c r="F580" s="242"/>
      <c r="G580" s="243"/>
      <c r="H580" s="242" t="s">
        <v>1589</v>
      </c>
    </row>
    <row r="581" spans="2:8" ht="47.25">
      <c r="B581" s="242" t="s">
        <v>1590</v>
      </c>
      <c r="C581" s="242"/>
      <c r="D581" s="242"/>
      <c r="E581" s="242"/>
      <c r="F581" s="242"/>
      <c r="G581" s="243"/>
      <c r="H581" s="242" t="s">
        <v>1591</v>
      </c>
    </row>
    <row r="582" spans="2:8" ht="47.25">
      <c r="B582" s="242" t="s">
        <v>1592</v>
      </c>
      <c r="C582" s="242"/>
      <c r="D582" s="242"/>
      <c r="E582" s="242"/>
      <c r="F582" s="242"/>
      <c r="G582" s="243"/>
      <c r="H582" s="242" t="s">
        <v>1593</v>
      </c>
    </row>
  </sheetData>
  <sheetProtection/>
  <autoFilter ref="A7:AD345"/>
  <mergeCells count="99">
    <mergeCell ref="A500:X500"/>
    <mergeCell ref="A504:V504"/>
    <mergeCell ref="A506:V506"/>
    <mergeCell ref="A507:V507"/>
    <mergeCell ref="A508:V508"/>
    <mergeCell ref="Y486:Y491"/>
    <mergeCell ref="C486:C491"/>
    <mergeCell ref="G486:G491"/>
    <mergeCell ref="H486:H491"/>
    <mergeCell ref="W486:W491"/>
    <mergeCell ref="Z486:Z491"/>
    <mergeCell ref="AA486:AA491"/>
    <mergeCell ref="A492:V492"/>
    <mergeCell ref="A493:X493"/>
    <mergeCell ref="A499:V499"/>
    <mergeCell ref="X482:X484"/>
    <mergeCell ref="Y482:Y484"/>
    <mergeCell ref="Z482:Z484"/>
    <mergeCell ref="A486:A491"/>
    <mergeCell ref="B486:B491"/>
    <mergeCell ref="X486:X491"/>
    <mergeCell ref="X472:X481"/>
    <mergeCell ref="Y472:Y481"/>
    <mergeCell ref="Z472:Z481"/>
    <mergeCell ref="AA472:AA484"/>
    <mergeCell ref="A482:A484"/>
    <mergeCell ref="B482:B484"/>
    <mergeCell ref="C482:C484"/>
    <mergeCell ref="G482:G484"/>
    <mergeCell ref="H482:H484"/>
    <mergeCell ref="W482:W484"/>
    <mergeCell ref="A451:X451"/>
    <mergeCell ref="AA452:AA469"/>
    <mergeCell ref="A470:V470"/>
    <mergeCell ref="A471:X471"/>
    <mergeCell ref="A472:A481"/>
    <mergeCell ref="B472:B481"/>
    <mergeCell ref="C472:C481"/>
    <mergeCell ref="G472:G481"/>
    <mergeCell ref="H472:H481"/>
    <mergeCell ref="W472:W481"/>
    <mergeCell ref="A357:AA357"/>
    <mergeCell ref="A358:AA358"/>
    <mergeCell ref="A387:V387"/>
    <mergeCell ref="A412:V412"/>
    <mergeCell ref="A413:X413"/>
    <mergeCell ref="A450:V450"/>
    <mergeCell ref="AA233:AA344"/>
    <mergeCell ref="A345:V345"/>
    <mergeCell ref="A347:X347"/>
    <mergeCell ref="A348:X348"/>
    <mergeCell ref="A355:V355"/>
    <mergeCell ref="X356:AA356"/>
    <mergeCell ref="AA179:AA182"/>
    <mergeCell ref="AA183:AA193"/>
    <mergeCell ref="AA194:AA202"/>
    <mergeCell ref="AA203:AA206"/>
    <mergeCell ref="AA207:AA224"/>
    <mergeCell ref="AA225:AA232"/>
    <mergeCell ref="AA63:AA75"/>
    <mergeCell ref="AA76:AA78"/>
    <mergeCell ref="AA79:AA104"/>
    <mergeCell ref="AA105:AA112"/>
    <mergeCell ref="AA113:AA137"/>
    <mergeCell ref="AA138:AA178"/>
    <mergeCell ref="A9:AA9"/>
    <mergeCell ref="A12:V12"/>
    <mergeCell ref="A16:X16"/>
    <mergeCell ref="AA17:AA40"/>
    <mergeCell ref="AA41:AA45"/>
    <mergeCell ref="AA46:AA61"/>
    <mergeCell ref="W5:W6"/>
    <mergeCell ref="X5:X6"/>
    <mergeCell ref="Y5:Y6"/>
    <mergeCell ref="Z5:Z6"/>
    <mergeCell ref="AA5:AA6"/>
    <mergeCell ref="A8:AA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W1:X1"/>
    <mergeCell ref="A2:AA2"/>
    <mergeCell ref="A3:AA3"/>
    <mergeCell ref="A5:A6"/>
    <mergeCell ref="B5:B6"/>
    <mergeCell ref="C5:C6"/>
    <mergeCell ref="G5:G6"/>
    <mergeCell ref="H5:H6"/>
    <mergeCell ref="I5:I6"/>
    <mergeCell ref="J5:J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Akmaral UZMTS</cp:lastModifiedBy>
  <dcterms:created xsi:type="dcterms:W3CDTF">2012-09-14T10:00:02Z</dcterms:created>
  <dcterms:modified xsi:type="dcterms:W3CDTF">2016-12-12T09:25:36Z</dcterms:modified>
  <cp:category/>
  <cp:version/>
  <cp:contentType/>
  <cp:contentStatus/>
</cp:coreProperties>
</file>